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budgetorg\Revenue\SHARING\2025 BUDGET\2025 ՀԱՄԱՄԱՍՆՈՒԹՅՈՒՆՆԵՐ\Հավելվածներ\"/>
    </mc:Choice>
  </mc:AlternateContent>
  <bookViews>
    <workbookView xWindow="0" yWindow="0" windowWidth="28800" windowHeight="11430" tabRatio="599" firstSheet="1" activeTab="1"/>
  </bookViews>
  <sheets>
    <sheet name="Հավելված NEW1 Տնտեսագիտական (1)" sheetId="1" state="hidden" r:id="rId1"/>
    <sheet name="Հավելված 5 աղ 7" sheetId="2" r:id="rId2"/>
    <sheet name="Հավելված 5 աղ 7.1" sheetId="3" r:id="rId3"/>
    <sheet name="Հավելված 5 աղ. 7.2" sheetId="4" r:id="rId4"/>
    <sheet name="Հավելված 5 աղ 7.3" sheetId="5" r:id="rId5"/>
    <sheet name="Հավելված NEW-6" sheetId="6" state="hidden" r:id="rId6"/>
  </sheets>
  <definedNames>
    <definedName name="_xlnm._FilterDatabase" localSheetId="1" hidden="1">'Հավելված 5 աղ 7'!$A$8:$G$756</definedName>
    <definedName name="_xlnm.Print_Area" localSheetId="4">'Հավելված 5 աղ 7.3'!$A$1:$E$23</definedName>
    <definedName name="_xlnm.Print_Area" localSheetId="0">'Հավելված NEW1 Տնտեսագիտական (1)'!$B$1:$S$31</definedName>
    <definedName name="Z_144C3463_B847_4718_8F9F_C1D867811C70_.wvu.Cols" localSheetId="3" hidden="1">'Հավելված 5 աղ. 7.2'!#REF!</definedName>
    <definedName name="Z_144C3463_B847_4718_8F9F_C1D867811C70_.wvu.Cols" localSheetId="0" hidden="1">'Հավելված NEW1 Տնտեսագիտական (1)'!$U:$X</definedName>
    <definedName name="Z_144C3463_B847_4718_8F9F_C1D867811C70_.wvu.PrintArea" localSheetId="0" hidden="1">'Հավելված NEW1 Տնտեսագիտական (1)'!$B$1:$S$31</definedName>
    <definedName name="Z_144C3463_B847_4718_8F9F_C1D867811C70_.wvu.Rows" localSheetId="1" hidden="1">'Հավելված 5 աղ 7'!$9:$10</definedName>
    <definedName name="Z_144C3463_B847_4718_8F9F_C1D867811C70_.wvu.Rows" localSheetId="4" hidden="1">'Հավելված 5 աղ 7.3'!$24:$24</definedName>
    <definedName name="Z_1BC40B6C_7C47_4200_9441_E27EEF8ABF93_.wvu.Cols" localSheetId="3" hidden="1">'Հավելված 5 աղ. 7.2'!#REF!</definedName>
    <definedName name="Z_1BC40B6C_7C47_4200_9441_E27EEF8ABF93_.wvu.Cols" localSheetId="0" hidden="1">'Հավելված NEW1 Տնտեսագիտական (1)'!$U:$X</definedName>
    <definedName name="Z_1BC40B6C_7C47_4200_9441_E27EEF8ABF93_.wvu.PrintArea" localSheetId="0" hidden="1">'Հավելված NEW1 Տնտեսագիտական (1)'!$B$1:$S$31</definedName>
    <definedName name="Z_1BC40B6C_7C47_4200_9441_E27EEF8ABF93_.wvu.Rows" localSheetId="1" hidden="1">'Հավելված 5 աղ 7'!$9:$10</definedName>
    <definedName name="Z_1BC40B6C_7C47_4200_9441_E27EEF8ABF93_.wvu.Rows" localSheetId="4" hidden="1">'Հավելված 5 աղ 7.3'!$24:$25</definedName>
    <definedName name="Z_31414AB6_3086_4113_A513_2FFD6581C7CB_.wvu.Cols" localSheetId="3" hidden="1">'Հավելված 5 աղ. 7.2'!#REF!</definedName>
    <definedName name="Z_31414AB6_3086_4113_A513_2FFD6581C7CB_.wvu.Cols" localSheetId="0" hidden="1">'Հավելված NEW1 Տնտեսագիտական (1)'!$U:$X</definedName>
    <definedName name="Z_31414AB6_3086_4113_A513_2FFD6581C7CB_.wvu.PrintArea" localSheetId="0" hidden="1">'Հավելված NEW1 Տնտեսագիտական (1)'!$B$1:$S$31</definedName>
    <definedName name="Z_31414AB6_3086_4113_A513_2FFD6581C7CB_.wvu.Rows" localSheetId="1" hidden="1">'Հավելված 5 աղ 7'!$9:$10</definedName>
    <definedName name="Z_31414AB6_3086_4113_A513_2FFD6581C7CB_.wvu.Rows" localSheetId="4" hidden="1">'Հավելված 5 աղ 7.3'!$24:$25</definedName>
    <definedName name="Z_388735A0_78AE_4471_8576_6714A31E1421_.wvu.Cols" localSheetId="0" hidden="1">'Հավելված NEW1 Տնտեսագիտական (1)'!$U:$X</definedName>
    <definedName name="Z_388735A0_78AE_4471_8576_6714A31E1421_.wvu.PrintArea" localSheetId="0" hidden="1">'Հավելված NEW1 Տնտեսագիտական (1)'!$B$1:$S$31</definedName>
    <definedName name="Z_388735A0_78AE_4471_8576_6714A31E1421_.wvu.Rows" localSheetId="1" hidden="1">'Հավելված 5 աղ 7'!$9:$10</definedName>
    <definedName name="Z_388735A0_78AE_4471_8576_6714A31E1421_.wvu.Rows" localSheetId="4" hidden="1">'Հավելված 5 աղ 7.3'!$24:$25</definedName>
    <definedName name="Z_39040527_F8B0_4187_9B5D_69AB81C93DE1_.wvu.Cols" localSheetId="3" hidden="1">'Հավելված 5 աղ. 7.2'!#REF!</definedName>
    <definedName name="Z_39040527_F8B0_4187_9B5D_69AB81C93DE1_.wvu.Cols" localSheetId="0" hidden="1">'Հավելված NEW1 Տնտեսագիտական (1)'!$U:$X</definedName>
    <definedName name="Z_39040527_F8B0_4187_9B5D_69AB81C93DE1_.wvu.PrintArea" localSheetId="0" hidden="1">'Հավելված NEW1 Տնտեսագիտական (1)'!$B$1:$S$31</definedName>
    <definedName name="Z_39040527_F8B0_4187_9B5D_69AB81C93DE1_.wvu.Rows" localSheetId="1" hidden="1">'Հավելված 5 աղ 7'!$9:$10</definedName>
    <definedName name="Z_39040527_F8B0_4187_9B5D_69AB81C93DE1_.wvu.Rows" localSheetId="4" hidden="1">'Հավելված 5 աղ 7.3'!$24:$25</definedName>
    <definedName name="Z_39E48EBD_D48E_4BB3_ACFC_5C8CECEE8FAD_.wvu.Cols" localSheetId="3" hidden="1">'Հավելված 5 աղ. 7.2'!#REF!</definedName>
    <definedName name="Z_39E48EBD_D48E_4BB3_ACFC_5C8CECEE8FAD_.wvu.Cols" localSheetId="0" hidden="1">'Հավելված NEW1 Տնտեսագիտական (1)'!$U:$X</definedName>
    <definedName name="Z_39E48EBD_D48E_4BB3_ACFC_5C8CECEE8FAD_.wvu.PrintArea" localSheetId="0" hidden="1">'Հավելված NEW1 Տնտեսագիտական (1)'!$B$1:$S$31</definedName>
    <definedName name="Z_39E48EBD_D48E_4BB3_ACFC_5C8CECEE8FAD_.wvu.Rows" localSheetId="1" hidden="1">'Հավելված 5 աղ 7'!$9:$10</definedName>
    <definedName name="Z_39E48EBD_D48E_4BB3_ACFC_5C8CECEE8FAD_.wvu.Rows" localSheetId="4" hidden="1">'Հավելված 5 աղ 7.3'!$24:$25</definedName>
    <definedName name="Z_440115C8_0CC6_4756_BF7D_8B2015461FF2_.wvu.Cols" localSheetId="0" hidden="1">'Հավելված NEW1 Տնտեսագիտական (1)'!$U:$X</definedName>
    <definedName name="Z_440115C8_0CC6_4756_BF7D_8B2015461FF2_.wvu.PrintArea" localSheetId="0" hidden="1">'Հավելված NEW1 Տնտեսագիտական (1)'!$B$1:$S$31</definedName>
    <definedName name="Z_440115C8_0CC6_4756_BF7D_8B2015461FF2_.wvu.Rows" localSheetId="1" hidden="1">'Հավելված 5 աղ 7'!$9:$10</definedName>
    <definedName name="Z_440115C8_0CC6_4756_BF7D_8B2015461FF2_.wvu.Rows" localSheetId="4" hidden="1">'Հավելված 5 աղ 7.3'!$24:$24</definedName>
    <definedName name="Z_4E609172_2920_4CCF_A67C_C62FCD23CCF4_.wvu.Cols" localSheetId="3" hidden="1">'Հավելված 5 աղ. 7.2'!#REF!</definedName>
    <definedName name="Z_4E609172_2920_4CCF_A67C_C62FCD23CCF4_.wvu.Cols" localSheetId="0" hidden="1">'Հավելված NEW1 Տնտեսագիտական (1)'!$U:$X</definedName>
    <definedName name="Z_4E609172_2920_4CCF_A67C_C62FCD23CCF4_.wvu.PrintArea" localSheetId="0" hidden="1">'Հավելված NEW1 Տնտեսագիտական (1)'!$B$1:$S$31</definedName>
    <definedName name="Z_4E609172_2920_4CCF_A67C_C62FCD23CCF4_.wvu.Rows" localSheetId="1" hidden="1">'Հավելված 5 աղ 7'!$9:$10</definedName>
    <definedName name="Z_4E609172_2920_4CCF_A67C_C62FCD23CCF4_.wvu.Rows" localSheetId="4" hidden="1">'Հավելված 5 աղ 7.3'!$24:$24</definedName>
    <definedName name="Z_514418C3_6394_413F_B852_408488DB2FF7_.wvu.Cols" localSheetId="3" hidden="1">'Հավելված 5 աղ. 7.2'!#REF!</definedName>
    <definedName name="Z_514418C3_6394_413F_B852_408488DB2FF7_.wvu.Cols" localSheetId="0" hidden="1">'Հավելված NEW1 Տնտեսագիտական (1)'!$U:$X</definedName>
    <definedName name="Z_514418C3_6394_413F_B852_408488DB2FF7_.wvu.PrintArea" localSheetId="0" hidden="1">'Հավելված NEW1 Տնտեսագիտական (1)'!$B$1:$S$31</definedName>
    <definedName name="Z_514418C3_6394_413F_B852_408488DB2FF7_.wvu.Rows" localSheetId="1" hidden="1">'Հավելված 5 աղ 7'!$9:$10</definedName>
    <definedName name="Z_514418C3_6394_413F_B852_408488DB2FF7_.wvu.Rows" localSheetId="4" hidden="1">'Հավելված 5 աղ 7.3'!$24:$25</definedName>
    <definedName name="Z_5211AAAA_756E_4FA9_B6C5_EDC9836E6C74_.wvu.Cols" localSheetId="0" hidden="1">'Հավելված NEW1 Տնտեսագիտական (1)'!$U:$X</definedName>
    <definedName name="Z_5211AAAA_756E_4FA9_B6C5_EDC9836E6C74_.wvu.PrintArea" localSheetId="0" hidden="1">'Հավելված NEW1 Տնտեսագիտական (1)'!$B$1:$S$31</definedName>
    <definedName name="Z_5211AAAA_756E_4FA9_B6C5_EDC9836E6C74_.wvu.Rows" localSheetId="1" hidden="1">'Հավելված 5 աղ 7'!$9:$10</definedName>
    <definedName name="Z_5211AAAA_756E_4FA9_B6C5_EDC9836E6C74_.wvu.Rows" localSheetId="4" hidden="1">'Հավելված 5 աղ 7.3'!$24:$25</definedName>
    <definedName name="Z_67BE5DEC_F50E_49E9_874E_AC9681F80A5E_.wvu.Cols" localSheetId="3" hidden="1">'Հավելված 5 աղ. 7.2'!#REF!</definedName>
    <definedName name="Z_67BE5DEC_F50E_49E9_874E_AC9681F80A5E_.wvu.Cols" localSheetId="0" hidden="1">'Հավելված NEW1 Տնտեսագիտական (1)'!$U:$X</definedName>
    <definedName name="Z_67BE5DEC_F50E_49E9_874E_AC9681F80A5E_.wvu.PrintArea" localSheetId="0" hidden="1">'Հավելված NEW1 Տնտեսագիտական (1)'!$B$1:$S$31</definedName>
    <definedName name="Z_67BE5DEC_F50E_49E9_874E_AC9681F80A5E_.wvu.Rows" localSheetId="1" hidden="1">'Հավելված 5 աղ 7'!$9:$10</definedName>
    <definedName name="Z_67BE5DEC_F50E_49E9_874E_AC9681F80A5E_.wvu.Rows" localSheetId="4" hidden="1">'Հավելված 5 աղ 7.3'!$24:$25</definedName>
    <definedName name="Z_708396B8_DE8D_4C6C_BD5E_D5B1A804D604_.wvu.Cols" localSheetId="3" hidden="1">'Հավելված 5 աղ. 7.2'!#REF!</definedName>
    <definedName name="Z_708396B8_DE8D_4C6C_BD5E_D5B1A804D604_.wvu.Cols" localSheetId="0" hidden="1">'Հավելված NEW1 Տնտեսագիտական (1)'!$U:$X</definedName>
    <definedName name="Z_708396B8_DE8D_4C6C_BD5E_D5B1A804D604_.wvu.PrintArea" localSheetId="0" hidden="1">'Հավելված NEW1 Տնտեսագիտական (1)'!$B$1:$S$31</definedName>
    <definedName name="Z_708396B8_DE8D_4C6C_BD5E_D5B1A804D604_.wvu.Rows" localSheetId="4" hidden="1">'Հավելված 5 աղ 7.3'!$24:$25</definedName>
    <definedName name="Z_748E2A4D_EA1D_4DFB_BF1F_D1587FCBFEB5_.wvu.Cols" localSheetId="0" hidden="1">'Հավելված NEW1 Տնտեսագիտական (1)'!$U:$X</definedName>
    <definedName name="Z_748E2A4D_EA1D_4DFB_BF1F_D1587FCBFEB5_.wvu.PrintArea" localSheetId="0" hidden="1">'Հավելված NEW1 Տնտեսագիտական (1)'!$B$1:$S$31</definedName>
    <definedName name="Z_748E2A4D_EA1D_4DFB_BF1F_D1587FCBFEB5_.wvu.Rows" localSheetId="1" hidden="1">'Հավելված 5 աղ 7'!$9:$10</definedName>
    <definedName name="Z_748E2A4D_EA1D_4DFB_BF1F_D1587FCBFEB5_.wvu.Rows" localSheetId="4" hidden="1">'Հավելված 5 աղ 7.3'!$24:$25</definedName>
    <definedName name="Z_A80A2091_9B50_41AF_8A15_68887D38AD92_.wvu.Cols" localSheetId="3" hidden="1">'Հավելված 5 աղ. 7.2'!#REF!</definedName>
    <definedName name="Z_A80A2091_9B50_41AF_8A15_68887D38AD92_.wvu.Cols" localSheetId="0" hidden="1">'Հավելված NEW1 Տնտեսագիտական (1)'!$U:$X</definedName>
    <definedName name="Z_A80A2091_9B50_41AF_8A15_68887D38AD92_.wvu.PrintArea" localSheetId="0" hidden="1">'Հավելված NEW1 Տնտեսագիտական (1)'!$B$1:$S$31</definedName>
    <definedName name="Z_A80A2091_9B50_41AF_8A15_68887D38AD92_.wvu.Rows" localSheetId="1" hidden="1">'Հավելված 5 աղ 7'!$9:$10</definedName>
    <definedName name="Z_A80A2091_9B50_41AF_8A15_68887D38AD92_.wvu.Rows" localSheetId="4" hidden="1">'Հավելված 5 աղ 7.3'!$24:$25</definedName>
    <definedName name="Z_C1B641D7_CB97_42E8_9406_F1F3B85EFD40_.wvu.Cols" localSheetId="0" hidden="1">'Հավելված NEW1 Տնտեսագիտական (1)'!$U:$X</definedName>
    <definedName name="Z_C1B641D7_CB97_42E8_9406_F1F3B85EFD40_.wvu.PrintArea" localSheetId="0" hidden="1">'Հավելված NEW1 Տնտեսագիտական (1)'!$B$1:$S$31</definedName>
    <definedName name="Z_C26DFAEA_7A1B_49E9_B40A_4EE29787CA1E_.wvu.Cols" localSheetId="3" hidden="1">'Հավելված 5 աղ. 7.2'!#REF!</definedName>
    <definedName name="Z_C26DFAEA_7A1B_49E9_B40A_4EE29787CA1E_.wvu.Cols" localSheetId="0" hidden="1">'Հավելված NEW1 Տնտեսագիտական (1)'!$U:$X</definedName>
    <definedName name="Z_C26DFAEA_7A1B_49E9_B40A_4EE29787CA1E_.wvu.PrintArea" localSheetId="0" hidden="1">'Հավելված NEW1 Տնտեսագիտական (1)'!$B$1:$S$31</definedName>
    <definedName name="Z_C26DFAEA_7A1B_49E9_B40A_4EE29787CA1E_.wvu.Rows" localSheetId="1" hidden="1">'Հավելված 5 աղ 7'!$9:$10</definedName>
    <definedName name="Z_C26DFAEA_7A1B_49E9_B40A_4EE29787CA1E_.wvu.Rows" localSheetId="4" hidden="1">'Հավելված 5 աղ 7.3'!$24:$25</definedName>
    <definedName name="Z_C9081878_9A32_4BF2_979B_D70E9C442E00_.wvu.Cols" localSheetId="3" hidden="1">'Հավելված 5 աղ. 7.2'!#REF!</definedName>
    <definedName name="Z_C9081878_9A32_4BF2_979B_D70E9C442E00_.wvu.Cols" localSheetId="0" hidden="1">'Հավելված NEW1 Տնտեսագիտական (1)'!$U:$X</definedName>
    <definedName name="Z_C9081878_9A32_4BF2_979B_D70E9C442E00_.wvu.PrintArea" localSheetId="0" hidden="1">'Հավելված NEW1 Տնտեսագիտական (1)'!$B$1:$S$31</definedName>
    <definedName name="Z_C9081878_9A32_4BF2_979B_D70E9C442E00_.wvu.Rows" localSheetId="1" hidden="1">'Հավելված 5 աղ 7'!$9:$10</definedName>
    <definedName name="Z_C9081878_9A32_4BF2_979B_D70E9C442E00_.wvu.Rows" localSheetId="4" hidden="1">'Հավելված 5 աղ 7.3'!$24:$25</definedName>
    <definedName name="Z_D07DD8B6_134A_4F26_8D55_F982E0D49809_.wvu.Cols" localSheetId="3" hidden="1">'Հավելված 5 աղ. 7.2'!#REF!</definedName>
    <definedName name="Z_D07DD8B6_134A_4F26_8D55_F982E0D49809_.wvu.Cols" localSheetId="0" hidden="1">'Հավելված NEW1 Տնտեսագիտական (1)'!$U:$X</definedName>
    <definedName name="Z_D07DD8B6_134A_4F26_8D55_F982E0D49809_.wvu.PrintArea" localSheetId="0" hidden="1">'Հավելված NEW1 Տնտեսագիտական (1)'!$B$1:$S$31</definedName>
    <definedName name="Z_D07DD8B6_134A_4F26_8D55_F982E0D49809_.wvu.Rows" localSheetId="1" hidden="1">'Հավելված 5 աղ 7'!$9:$10</definedName>
    <definedName name="Z_D07DD8B6_134A_4F26_8D55_F982E0D49809_.wvu.Rows" localSheetId="4" hidden="1">'Հավելված 5 աղ 7.3'!$24:$25</definedName>
    <definedName name="Z_E19B1558_60C9_47B1_9907_D608456849A3_.wvu.Cols" localSheetId="3" hidden="1">'Հավելված 5 աղ. 7.2'!#REF!</definedName>
    <definedName name="Z_E19B1558_60C9_47B1_9907_D608456849A3_.wvu.Cols" localSheetId="0" hidden="1">'Հավելված NEW1 Տնտեսագիտական (1)'!$U:$X</definedName>
    <definedName name="Z_E19B1558_60C9_47B1_9907_D608456849A3_.wvu.PrintArea" localSheetId="0" hidden="1">'Հավելված NEW1 Տնտեսագիտական (1)'!$B$1:$S$31</definedName>
    <definedName name="Z_E19B1558_60C9_47B1_9907_D608456849A3_.wvu.Rows" localSheetId="1" hidden="1">'Հավելված 5 աղ 7'!$9:$10</definedName>
    <definedName name="Z_E19B1558_60C9_47B1_9907_D608456849A3_.wvu.Rows" localSheetId="4" hidden="1">'Հավելված 5 աղ 7.3'!$24:$25</definedName>
    <definedName name="Z_ECCB5E59_120F_4C8D_A9FE_1D4C0A6A082F_.wvu.Cols" localSheetId="3" hidden="1">'Հավելված 5 աղ. 7.2'!#REF!</definedName>
    <definedName name="Z_ECCB5E59_120F_4C8D_A9FE_1D4C0A6A082F_.wvu.Cols" localSheetId="0" hidden="1">'Հավելված NEW1 Տնտեսագիտական (1)'!$U:$X</definedName>
    <definedName name="Z_ECCB5E59_120F_4C8D_A9FE_1D4C0A6A082F_.wvu.PrintArea" localSheetId="0" hidden="1">'Հավելված NEW1 Տնտեսագիտական (1)'!$B$1:$S$31</definedName>
    <definedName name="Z_ECCB5E59_120F_4C8D_A9FE_1D4C0A6A082F_.wvu.Rows" localSheetId="1" hidden="1">'Հավելված 5 աղ 7'!$9:$10</definedName>
    <definedName name="Z_ECCB5E59_120F_4C8D_A9FE_1D4C0A6A082F_.wvu.Rows" localSheetId="4" hidden="1">'Հավելված 5 աղ 7.3'!$24:$24</definedName>
    <definedName name="Z_F2FA3033_21DA_4ED6_8571_F8262F57F338_.wvu.Cols" localSheetId="3" hidden="1">'Հավելված 5 աղ. 7.2'!#REF!</definedName>
    <definedName name="Z_F2FA3033_21DA_4ED6_8571_F8262F57F338_.wvu.Cols" localSheetId="0" hidden="1">'Հավելված NEW1 Տնտեսագիտական (1)'!$U:$X</definedName>
    <definedName name="Z_F2FA3033_21DA_4ED6_8571_F8262F57F338_.wvu.PrintArea" localSheetId="0" hidden="1">'Հավելված NEW1 Տնտեսագիտական (1)'!$B$1:$S$31</definedName>
    <definedName name="Z_F2FA3033_21DA_4ED6_8571_F8262F57F338_.wvu.Rows" localSheetId="1" hidden="1">'Հավելված 5 աղ 7'!$9:$10</definedName>
    <definedName name="Z_F2FA3033_21DA_4ED6_8571_F8262F57F338_.wvu.Rows" localSheetId="4" hidden="1">'Հավելված 5 աղ 7.3'!$24:$25</definedName>
    <definedName name="Z_F476A800_2092_4517_A711_DAB738939D5A_.wvu.Cols" localSheetId="0" hidden="1">'Հավելված NEW1 Տնտեսագիտական (1)'!$U:$X</definedName>
    <definedName name="Z_F476A800_2092_4517_A711_DAB738939D5A_.wvu.PrintArea" localSheetId="0" hidden="1">'Հավելված NEW1 Տնտեսագիտական (1)'!$B$1:$S$31</definedName>
    <definedName name="Z_F476A800_2092_4517_A711_DAB738939D5A_.wvu.Rows" localSheetId="1" hidden="1">'Հավելված 5 աղ 7'!$9:$10</definedName>
    <definedName name="Z_F476A800_2092_4517_A711_DAB738939D5A_.wvu.Rows" localSheetId="4" hidden="1">'Հավելված 5 աղ 7.3'!$24:$25</definedName>
    <definedName name="շախմատիստ" localSheetId="1">#REF!</definedName>
    <definedName name="շախմատիստ" localSheetId="2">#REF!</definedName>
    <definedName name="շախմատիստ">#REF!</definedName>
  </definedNames>
  <calcPr calcId="162913"/>
  <customWorkbookViews>
    <customWorkbookView name="Narine Norekyan - Personal View" guid="{388735A0-78AE-4471-8576-6714A31E1421}" mergeInterval="0" personalView="1" maximized="1" xWindow="-8" yWindow="-8" windowWidth="1936" windowHeight="1048" tabRatio="599" activeSheetId="2"/>
    <customWorkbookView name="Susanna Sargsyan - Personal View" guid="{440115C8-0CC6-4756-BF7D-8B2015461FF2}" mergeInterval="0" personalView="1" maximized="1" xWindow="-8" yWindow="-8" windowWidth="1936" windowHeight="1056" tabRatio="599" activeSheetId="2"/>
    <customWorkbookView name="Gayane Osipyan - Personal View" guid="{5211AAAA-756E-4FA9-B6C5-EDC9836E6C74}" mergeInterval="0" personalView="1" maximized="1" xWindow="-8" yWindow="-8" windowWidth="1936" windowHeight="1056" tabRatio="599" activeSheetId="2"/>
    <customWorkbookView name="Angelina Atayan - Personal View" guid="{F476A800-2092-4517-A711-DAB738939D5A}" mergeInterval="0" personalView="1" maximized="1" xWindow="-8" yWindow="-8" windowWidth="1936" windowHeight="1056" tabRatio="599" activeSheetId="4"/>
    <customWorkbookView name="Armine Norekyan - Personal View" guid="{144C3463-B847-4718-8F9F-C1D867811C70}" mergeInterval="0" personalView="1" maximized="1" xWindow="-8" yWindow="-8" windowWidth="1936" windowHeight="1056" tabRatio="599" activeSheetId="2"/>
    <customWorkbookView name="Arusyak Hovhannisyan - Personal View" guid="{A80A2091-9B50-41AF-8A15-68887D38AD92}" mergeInterval="0" personalView="1" xWindow="15" windowWidth="1905" windowHeight="1040" tabRatio="599" activeSheetId="2"/>
    <customWorkbookView name="Marine Shishyan - Personal View" guid="{F2FA3033-21DA-4ED6-8571-F8262F57F338}" mergeInterval="0" personalView="1" maximized="1" xWindow="-8" yWindow="-8" windowWidth="1936" windowHeight="1048" tabRatio="599" activeSheetId="2"/>
    <customWorkbookView name="Vahe Asryan - Personal View" guid="{514418C3-6394-413F-B852-408488DB2FF7}" mergeInterval="0" personalView="1" maximized="1" xWindow="-8" yWindow="-8" windowWidth="1936" windowHeight="1056" tabRatio="599" activeSheetId="2"/>
    <customWorkbookView name="Gyulnara Grigoryan - Personal View" guid="{E19B1558-60C9-47B1-9907-D608456849A3}" mergeInterval="0" personalView="1" maximized="1" xWindow="-8" yWindow="-8" windowWidth="1936" windowHeight="1056" tabRatio="599" activeSheetId="2"/>
    <customWorkbookView name="Tamara Javadyan - Personal View" guid="{C26DFAEA-7A1B-49E9-B40A-4EE29787CA1E}" mergeInterval="0" personalView="1" xWindow="-1" yWindow="-1" windowWidth="960" windowHeight="1042" tabRatio="599" activeSheetId="2"/>
    <customWorkbookView name="Lilit Nalbandyan - Personal View" guid="{67BE5DEC-F50E-49E9-874E-AC9681F80A5E}" mergeInterval="0" personalView="1" maximized="1" xWindow="-8" yWindow="-8" windowWidth="1936" windowHeight="1056" tabRatio="599" activeSheetId="2"/>
    <customWorkbookView name="Ani Mirzoyan - Personal View" guid="{C1B641D7-CB97-42E8-9406-F1F3B85EFD40}" mergeInterval="0" personalView="1" maximized="1" xWindow="-8" yWindow="-8" windowWidth="1936" windowHeight="1056" tabRatio="599" activeSheetId="3"/>
    <customWorkbookView name="Armenuhi Hakobyan - Personal View" guid="{D07DD8B6-134A-4F26-8D55-F982E0D49809}" mergeInterval="0" personalView="1" maximized="1" xWindow="-8" yWindow="-8" windowWidth="1936" windowHeight="1056" tabRatio="599" activeSheetId="2"/>
    <customWorkbookView name="Jora Asatryan - Personal View" guid="{39E48EBD-D48E-4BB3-ACFC-5C8CECEE8FAD}" mergeInterval="0" personalView="1" xWindow="43" yWindow="6" windowWidth="1920" windowHeight="1001" tabRatio="599" activeSheetId="2"/>
    <customWorkbookView name="Anna Ananikyan - Personal View" guid="{ECCB5E59-120F-4C8D-A9FE-1D4C0A6A082F}" mergeInterval="0" personalView="1" maximized="1" xWindow="-8" yWindow="-8" windowWidth="1936" windowHeight="1056" tabRatio="599" activeSheetId="5"/>
    <customWorkbookView name="Karine Abrahamyan - Personal View" guid="{4E609172-2920-4CCF-A67C-C62FCD23CCF4}" mergeInterval="0" personalView="1" maximized="1" xWindow="-8" yWindow="-8" windowWidth="1936" windowHeight="1056" tabRatio="599" activeSheetId="5"/>
    <customWorkbookView name="Ani Ananyan - Personal View" guid="{39040527-F8B0-4187-9B5D-69AB81C93DE1}" mergeInterval="0" personalView="1" xWindow="-1" yWindow="4" windowWidth="1125" windowHeight="999" tabRatio="599" activeSheetId="5"/>
    <customWorkbookView name="Hasmik Grigoryan - Personal View" guid="{708396B8-DE8D-4C6C-BD5E-D5B1A804D604}" mergeInterval="0" personalView="1" maximized="1" xWindow="-8" yWindow="-8" windowWidth="1936" windowHeight="1048" tabRatio="599" activeSheetId="2"/>
    <customWorkbookView name="Artak Karapetyan - Personal View" guid="{C9081878-9A32-4BF2-979B-D70E9C442E00}" mergeInterval="0" personalView="1" maximized="1" xWindow="-8" yWindow="-8" windowWidth="1936" windowHeight="1056" tabRatio="599" activeSheetId="2"/>
    <customWorkbookView name="Heghine Hambardzumyan - Personal View" guid="{31414AB6-3086-4113-A513-2FFD6581C7CB}" mergeInterval="0" personalView="1" maximized="1" xWindow="-8" yWindow="-8" windowWidth="1936" windowHeight="1056" tabRatio="599" activeSheetId="2"/>
    <customWorkbookView name="Մարինե Մադոյան - Personal View" guid="{1BC40B6C-7C47-4200-9441-E27EEF8ABF93}" mergeInterval="0" personalView="1" maximized="1" xWindow="-8" yWindow="-8" windowWidth="1936" windowHeight="1056" tabRatio="599" activeSheetId="2" showComments="commIndAndComment"/>
    <customWorkbookView name="Arpenik Sahradyan - Personal View" guid="{748E2A4D-EA1D-4DFB-BF1F-D1587FCBFEB5}" mergeInterval="0" personalView="1" maximized="1" xWindow="-8" yWindow="-8" windowWidth="1936" windowHeight="1048" tabRatio="599"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9" i="2" l="1"/>
  <c r="G558" i="2" s="1"/>
  <c r="G561" i="2"/>
  <c r="G463" i="2"/>
  <c r="G496" i="2"/>
  <c r="G494" i="2"/>
  <c r="G493" i="2" s="1"/>
  <c r="E9" i="4"/>
  <c r="E8" i="4"/>
  <c r="E7" i="4"/>
  <c r="F146" i="3"/>
  <c r="F139" i="3"/>
  <c r="F121" i="3"/>
  <c r="F129" i="3"/>
  <c r="F124" i="3"/>
  <c r="F118" i="3"/>
  <c r="F115" i="3"/>
  <c r="F110" i="3"/>
  <c r="F108" i="3"/>
  <c r="F106" i="3"/>
  <c r="F103" i="3"/>
  <c r="F100" i="3"/>
  <c r="F99" i="3"/>
  <c r="F57" i="3"/>
  <c r="F55" i="3"/>
  <c r="F51" i="3"/>
  <c r="F48" i="3"/>
  <c r="F9" i="3"/>
  <c r="F8" i="3"/>
  <c r="F7" i="3"/>
  <c r="G292" i="2"/>
  <c r="G289" i="2"/>
  <c r="G194" i="2"/>
  <c r="G616" i="2"/>
  <c r="G615" i="2" s="1"/>
  <c r="G608" i="2"/>
  <c r="G377" i="2"/>
  <c r="G410" i="2"/>
  <c r="G397" i="2"/>
  <c r="G389" i="2"/>
  <c r="G382" i="2"/>
  <c r="G369" i="2"/>
  <c r="G368" i="2" s="1"/>
  <c r="G360" i="2"/>
  <c r="G352" i="2"/>
  <c r="G334" i="2"/>
  <c r="G331" i="2"/>
  <c r="G329" i="2"/>
  <c r="G326" i="2"/>
  <c r="G324" i="2"/>
  <c r="G322" i="2"/>
  <c r="G320" i="2"/>
  <c r="G318" i="2"/>
  <c r="G316" i="2"/>
  <c r="G314" i="2"/>
  <c r="G312" i="2"/>
  <c r="G310" i="2"/>
  <c r="G308" i="2"/>
  <c r="G307" i="2" s="1"/>
  <c r="G671" i="2"/>
  <c r="G213" i="2"/>
  <c r="G208" i="2"/>
  <c r="G206" i="2"/>
  <c r="G205" i="2"/>
  <c r="G201" i="2"/>
  <c r="G111" i="2"/>
  <c r="G109" i="2"/>
  <c r="G105" i="2"/>
  <c r="G103" i="2"/>
  <c r="G101" i="2"/>
  <c r="G99" i="2"/>
  <c r="G95" i="2"/>
  <c r="G93" i="2"/>
  <c r="G87" i="2"/>
  <c r="G53" i="2"/>
  <c r="G444" i="2"/>
  <c r="G443" i="2" s="1"/>
  <c r="G187" i="2"/>
  <c r="G134" i="2"/>
  <c r="G127" i="2"/>
  <c r="G737" i="2"/>
  <c r="G735" i="2"/>
  <c r="G733" i="2"/>
  <c r="G731" i="2"/>
  <c r="G713" i="2"/>
  <c r="G711" i="2"/>
  <c r="G709" i="2"/>
  <c r="G708" i="2" s="1"/>
  <c r="G698" i="2"/>
  <c r="G696" i="2"/>
  <c r="G695" i="2" s="1"/>
  <c r="G693" i="2"/>
  <c r="G691" i="2"/>
  <c r="G689" i="2"/>
  <c r="G687" i="2"/>
  <c r="G685" i="2"/>
  <c r="G683" i="2"/>
  <c r="G680" i="2" s="1"/>
  <c r="G681" i="2"/>
  <c r="G730" i="2"/>
  <c r="G650" i="2"/>
  <c r="G649" i="2"/>
  <c r="G224" i="2"/>
  <c r="G644" i="2"/>
  <c r="G13" i="2"/>
  <c r="G12" i="2"/>
  <c r="G11" i="2" s="1"/>
  <c r="G518" i="2"/>
  <c r="G529" i="2"/>
  <c r="G528" i="2"/>
  <c r="G526" i="2"/>
  <c r="G524" i="2"/>
  <c r="G523" i="2"/>
  <c r="G728" i="2"/>
  <c r="G726" i="2"/>
  <c r="G554" i="2"/>
  <c r="G556" i="2"/>
  <c r="G747" i="2"/>
  <c r="G545" i="2"/>
  <c r="G507" i="2"/>
  <c r="G502" i="2"/>
  <c r="E10" i="5"/>
  <c r="E13" i="5"/>
  <c r="G538" i="2"/>
  <c r="G585" i="2"/>
  <c r="G571" i="2"/>
  <c r="G567" i="2" s="1"/>
  <c r="G566" i="2" s="1"/>
  <c r="G623" i="2"/>
  <c r="G622" i="2" s="1"/>
  <c r="G26" i="2"/>
  <c r="G724" i="2"/>
  <c r="G722" i="2"/>
  <c r="G720" i="2"/>
  <c r="G718" i="2"/>
  <c r="G706" i="2"/>
  <c r="G703" i="2" s="1"/>
  <c r="G640" i="2"/>
  <c r="G606" i="2"/>
  <c r="G605" i="2"/>
  <c r="E24" i="5"/>
  <c r="E22" i="5"/>
  <c r="E21" i="5"/>
  <c r="E19" i="5"/>
  <c r="E18" i="5"/>
  <c r="E16" i="5"/>
  <c r="E9" i="5"/>
  <c r="E8" i="5"/>
  <c r="G755" i="2"/>
  <c r="G754" i="2" s="1"/>
  <c r="G753" i="2" s="1"/>
  <c r="G751" i="2"/>
  <c r="G750" i="2"/>
  <c r="G749" i="2"/>
  <c r="G745" i="2"/>
  <c r="G740" i="2"/>
  <c r="G739" i="2"/>
  <c r="G716" i="2"/>
  <c r="G715" i="2" s="1"/>
  <c r="G704" i="2"/>
  <c r="G701" i="2"/>
  <c r="G700" i="2" s="1"/>
  <c r="G677" i="2"/>
  <c r="G676" i="2"/>
  <c r="G674" i="2"/>
  <c r="G673" i="2" s="1"/>
  <c r="G669" i="2"/>
  <c r="G667" i="2"/>
  <c r="G665" i="2"/>
  <c r="G663" i="2"/>
  <c r="G661" i="2"/>
  <c r="G659" i="2"/>
  <c r="G656" i="2"/>
  <c r="G653" i="2" s="1"/>
  <c r="G652" i="2" s="1"/>
  <c r="G654" i="2"/>
  <c r="G647" i="2"/>
  <c r="G642" i="2"/>
  <c r="G639" i="2"/>
  <c r="G638" i="2" s="1"/>
  <c r="G636" i="2"/>
  <c r="G634" i="2"/>
  <c r="G631" i="2"/>
  <c r="G629" i="2"/>
  <c r="G628" i="2" s="1"/>
  <c r="G626" i="2"/>
  <c r="G625" i="2" s="1"/>
  <c r="G620" i="2"/>
  <c r="G619" i="2"/>
  <c r="G613" i="2"/>
  <c r="G611" i="2"/>
  <c r="G603" i="2"/>
  <c r="G602" i="2"/>
  <c r="G601" i="2" s="1"/>
  <c r="G599" i="2"/>
  <c r="G597" i="2"/>
  <c r="G595" i="2"/>
  <c r="G592" i="2"/>
  <c r="G590" i="2"/>
  <c r="G589" i="2" s="1"/>
  <c r="G587" i="2"/>
  <c r="G583" i="2"/>
  <c r="G581" i="2"/>
  <c r="G577" i="2"/>
  <c r="G573" i="2"/>
  <c r="G564" i="2"/>
  <c r="G563" i="2" s="1"/>
  <c r="G552" i="2"/>
  <c r="G544" i="2"/>
  <c r="G542" i="2"/>
  <c r="G540" i="2"/>
  <c r="G537" i="2" s="1"/>
  <c r="G534" i="2"/>
  <c r="G532" i="2"/>
  <c r="G521" i="2"/>
  <c r="G517" i="2" s="1"/>
  <c r="G516" i="2" s="1"/>
  <c r="G514" i="2"/>
  <c r="G513" i="2"/>
  <c r="G512" i="2"/>
  <c r="G510" i="2"/>
  <c r="G509" i="2" s="1"/>
  <c r="G505" i="2"/>
  <c r="G504" i="2"/>
  <c r="G500" i="2"/>
  <c r="G499" i="2" s="1"/>
  <c r="G498" i="2" s="1"/>
  <c r="G491" i="2"/>
  <c r="G489" i="2"/>
  <c r="G486" i="2" s="1"/>
  <c r="G487" i="2"/>
  <c r="G484" i="2"/>
  <c r="G482" i="2"/>
  <c r="G480" i="2"/>
  <c r="G477" i="2" s="1"/>
  <c r="G478" i="2"/>
  <c r="G475" i="2"/>
  <c r="G461" i="2"/>
  <c r="G459" i="2"/>
  <c r="G452" i="2" s="1"/>
  <c r="G457" i="2"/>
  <c r="G453" i="2"/>
  <c r="G450" i="2"/>
  <c r="G449" i="2"/>
  <c r="G441" i="2"/>
  <c r="G421" i="2"/>
  <c r="G418" i="2"/>
  <c r="G416" i="2"/>
  <c r="G413" i="2"/>
  <c r="G412" i="2" s="1"/>
  <c r="G408" i="2"/>
  <c r="G406" i="2"/>
  <c r="G404" i="2"/>
  <c r="G400" i="2"/>
  <c r="G376" i="2"/>
  <c r="G365" i="2"/>
  <c r="G363" i="2" s="1"/>
  <c r="G350" i="2"/>
  <c r="G349" i="2" s="1"/>
  <c r="G347" i="2"/>
  <c r="G333" i="2" s="1"/>
  <c r="G328" i="2" s="1"/>
  <c r="G305" i="2"/>
  <c r="G303" i="2"/>
  <c r="G301" i="2"/>
  <c r="G299" i="2"/>
  <c r="G294" i="2"/>
  <c r="G291" i="2" s="1"/>
  <c r="G287" i="2"/>
  <c r="G285" i="2"/>
  <c r="G283" i="2"/>
  <c r="G281" i="2"/>
  <c r="G279" i="2"/>
  <c r="G277" i="2"/>
  <c r="G275" i="2"/>
  <c r="G274" i="2" s="1"/>
  <c r="G272" i="2"/>
  <c r="G268" i="2"/>
  <c r="G255" i="2"/>
  <c r="G245" i="2"/>
  <c r="G235" i="2"/>
  <c r="G222" i="2" s="1"/>
  <c r="G220" i="2"/>
  <c r="G217" i="2"/>
  <c r="G215" i="2"/>
  <c r="G211" i="2"/>
  <c r="G200" i="2" s="1"/>
  <c r="G198" i="2"/>
  <c r="G196" i="2"/>
  <c r="G192" i="2"/>
  <c r="G190" i="2"/>
  <c r="G189" i="2" s="1"/>
  <c r="G185" i="2"/>
  <c r="G183" i="2"/>
  <c r="G181" i="2"/>
  <c r="G179" i="2"/>
  <c r="G174" i="2"/>
  <c r="G172" i="2"/>
  <c r="G170" i="2"/>
  <c r="G167" i="2"/>
  <c r="G165" i="2"/>
  <c r="G163" i="2"/>
  <c r="G160" i="2"/>
  <c r="G158" i="2"/>
  <c r="G137" i="2" s="1"/>
  <c r="G129" i="2" s="1"/>
  <c r="G138" i="2"/>
  <c r="G132" i="2"/>
  <c r="G130" i="2"/>
  <c r="G123" i="2"/>
  <c r="G121" i="2"/>
  <c r="G119" i="2"/>
  <c r="G117" i="2"/>
  <c r="G116" i="2" s="1"/>
  <c r="G114" i="2"/>
  <c r="G113" i="2" s="1"/>
  <c r="G97" i="2"/>
  <c r="G52" i="2"/>
  <c r="G49" i="2"/>
  <c r="G47" i="2"/>
  <c r="G45" i="2"/>
  <c r="G43" i="2"/>
  <c r="G41" i="2"/>
  <c r="G40" i="2" s="1"/>
  <c r="G38" i="2"/>
  <c r="G37" i="2" s="1"/>
  <c r="G35" i="2"/>
  <c r="G30" i="2" s="1"/>
  <c r="G33" i="2"/>
  <c r="G31" i="2"/>
  <c r="G28" i="2"/>
  <c r="G24" i="2"/>
  <c r="G22" i="2"/>
  <c r="G19" i="2"/>
  <c r="G16" i="2" s="1"/>
  <c r="G17" i="2"/>
  <c r="G415" i="2"/>
  <c r="G610" i="2"/>
  <c r="G658" i="2"/>
  <c r="G646" i="2"/>
  <c r="G633" i="2"/>
  <c r="G744" i="2"/>
  <c r="G743" i="2" s="1"/>
  <c r="G21" i="2"/>
  <c r="G531" i="2"/>
  <c r="G351" i="2"/>
  <c r="G594" i="2"/>
  <c r="G420" i="2"/>
  <c r="G15" i="2" l="1"/>
  <c r="G618" i="2"/>
  <c r="G679" i="2"/>
  <c r="G219" i="2"/>
  <c r="G51" i="2"/>
  <c r="G536" i="2"/>
  <c r="G9" i="2" s="1"/>
</calcChain>
</file>

<file path=xl/sharedStrings.xml><?xml version="1.0" encoding="utf-8"?>
<sst xmlns="http://schemas.openxmlformats.org/spreadsheetml/2006/main" count="1842" uniqueCount="1018">
  <si>
    <t>ՀՀ առողջապահության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</si>
  <si>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</si>
  <si>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</si>
  <si>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</si>
  <si>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</si>
  <si>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</si>
  <si>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</si>
  <si>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</si>
  <si>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</si>
  <si>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</si>
  <si>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</si>
  <si>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</si>
  <si>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</si>
  <si>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</si>
  <si>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</si>
  <si>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</si>
  <si>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</si>
  <si>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</si>
  <si>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</si>
  <si>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</si>
  <si>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</si>
  <si>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</si>
  <si>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</si>
  <si>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</si>
  <si>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</si>
  <si>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</si>
  <si>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</si>
  <si>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</si>
  <si>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</si>
  <si>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</si>
  <si>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</si>
  <si>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</si>
  <si>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</si>
  <si>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</si>
  <si>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</si>
  <si>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</si>
  <si>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</si>
  <si>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</si>
  <si>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</si>
  <si>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</si>
  <si>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</si>
  <si>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</si>
  <si>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</si>
  <si>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</si>
  <si>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</si>
  <si>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</si>
  <si>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</si>
  <si>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</si>
  <si>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</si>
  <si>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</si>
  <si>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</si>
  <si>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</si>
  <si>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</si>
  <si>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</si>
  <si>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</si>
  <si>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</si>
  <si>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</si>
  <si>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</si>
  <si>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</si>
  <si>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</si>
  <si>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</si>
  <si>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</si>
  <si>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</si>
  <si>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</si>
  <si>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</si>
  <si>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</si>
  <si>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</si>
  <si>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</si>
  <si>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</si>
  <si>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</si>
  <si>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</si>
  <si>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</si>
  <si>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</si>
  <si>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</si>
  <si>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</si>
  <si>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</si>
  <si>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</si>
  <si>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</si>
  <si>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</si>
  <si>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</si>
  <si>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</si>
  <si>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</si>
  <si>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</si>
  <si>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</si>
  <si>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</si>
  <si>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</si>
  <si>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այդ թվում՝ ըստ ուղղությունների</t>
  </si>
  <si>
    <t>Բյուջետային հատկացումների գլխավոր կարգադրիչների, ծրագրերի, միջոցառումների, ծախսային ուղղությունների անվանումները</t>
  </si>
  <si>
    <t>«Երևանի պետական համալսարան» հիմնադրամ</t>
  </si>
  <si>
    <t>Գիտական և գիտատեխնիկական հետազոտությունների ծրագիր</t>
  </si>
  <si>
    <t>Հավելված N 5</t>
  </si>
  <si>
    <t>Միջոցառումները կատարող պետական մարմինների և դրամաշնորհ ստացող տնտեսվարող սուբյեկտների անվանումները</t>
  </si>
  <si>
    <t>«Ճարտարապետության և շինարարության Հայաստանի ազգային համալսարան» հիմնադրամ</t>
  </si>
  <si>
    <t>Գերատեսչական  պատկանելություն</t>
  </si>
  <si>
    <t>ՀՀ կրթության, գիտության, մշակույթի և սպորտի նախարարություն</t>
  </si>
  <si>
    <t xml:space="preserve">Ենթակառուցվածքի պահպանում ու զարգացում </t>
  </si>
  <si>
    <t>ՀՀ ԳԱԱ «Մաթեմատիկայի ինստիտուտ» ՊՈԱԿ</t>
  </si>
  <si>
    <t>«ՀՀ գիտությունների ազգային ակադեմիա» ՈԱԿ</t>
  </si>
  <si>
    <t>ՀՀ ԳԱԱ «Մեխանիկայի ինստիտուտ» ՊՈԱԿ</t>
  </si>
  <si>
    <t>ՀՀ ԳԱԱ «Ինֆորմատիկայի  և ավտոմատացման պրոբլեմների ինստիտուտ» ՊՈԱԿ</t>
  </si>
  <si>
    <t>ՀՀ ԳԱԱ «Ֆիզիկական հետազոտությունների  ինստիտուտ» ՊՈԱԿ</t>
  </si>
  <si>
    <t>ՀՀ ԳԱԱ «Ռադիոֆիզիկայի  և էլեկտրոնիկայի ինստիտուտ» ՊՈԱԿ</t>
  </si>
  <si>
    <t>ՀՀ ԳԱԱ «Ֆիզիկայի կիրառական պրոբլեմների ինստիտուտ» ՊՈԱԿ</t>
  </si>
  <si>
    <t>ՀՀ ԳԱԱ «Երկրաբանական  գիտությունների  ինստիտուտ» ՊՈԱԿ</t>
  </si>
  <si>
    <t>ՀՀ ԳԱԱ «Ա.Նազարովի անվան երկրաֆիզիկայի և ինժեներային սեյսմբանության ինստիտուտ» ՊՈԱԿ</t>
  </si>
  <si>
    <t>ՀՀ ԳԱԱ  «Ա.Նալբանդյանի անվան քիմիական ֆիզիկայի ինստիտուտ» ՊՈԱԿ</t>
  </si>
  <si>
    <t>ՀՀ ԳԱԱ «Օրգանական և դեղագործական քիմիայի գիտատեխնոլոգիական կենտրոն» ՊՈԱԿ</t>
  </si>
  <si>
    <t>ՀՀ ԳԱԱ «Ընդհանուր և անօրգանական քիմիայի ինստիտուտ» ՊՈԱԿ</t>
  </si>
  <si>
    <t>ՀՀ ԳԱԱ «Գ.Դավթյանի անվան հիդրոպոնիկայի պրոբլեմների ինստիտուտ» ՊՈԱԿ</t>
  </si>
  <si>
    <t>ՀՀ ԳԱԱ «Ա. Թախտաջյանի անվան բուսաբանության ինստիտուտ» ՊՈԱԿ</t>
  </si>
  <si>
    <t>ՀՀ ԳԱԱ «Կենդանաբանության և հիդրոէկոլոգիայի գիտական կենտրոն» ՊՈԱԿ</t>
  </si>
  <si>
    <t>ՀՀ ԳԱԱ «Հ. Բունիաթյանի անվան կենսաքիմիայի  ինստիտուտ» ՊՈԱԿ</t>
  </si>
  <si>
    <t>ՀՀ ԳԱԱ «Լ. Օրբելու անվան ֆիզիոլոգիայի ինստիտուտ» ՊՈԱԿ</t>
  </si>
  <si>
    <t>ՀՀ ԳԱԱ «Մոլեկուլային կենսաբանության ինստիտուտ» ՊՈԱԿ</t>
  </si>
  <si>
    <t>ՀՀ ԳԱԱ «Էկոլոգանոոսֆերային հետազոտությունների կենտրոն» ՊՈԱԿ</t>
  </si>
  <si>
    <t>ՀՀ ԳԱԱ «Պատմության ինստիտուտ» ՊՈԱԿ</t>
  </si>
  <si>
    <t>ՀՀ ԳԱԱ «Արևելագիտության ինստիտուտ» ՊՈԱԿ</t>
  </si>
  <si>
    <t>ՀՀ ԳԱԱ «Հնագիտության և ազգագրության ինստիտուտ» ՊՈԱԿ</t>
  </si>
  <si>
    <t>ՀՀ ԳԱԱ «Շիրակի հայագիտական հետազոտությունների կենտրոն» ՊՈԱԿ</t>
  </si>
  <si>
    <t>ՀՀ ԳԱԱ «Մ. Քոթանյանի անվան տնտեսագիտության ինստիտուտ» ՊՈԱԿ</t>
  </si>
  <si>
    <t>ՀՀ ԳԱԱ «Փիլիսոփայության, սոցիոլոգիայի և իրավունքի ինստիտուտ» ՊՈԱԿ</t>
  </si>
  <si>
    <t>ՀՀ ԳԱԱ «Մ. Աբեղյանի անվան գրականության ինստիտուտ» ՊՈԱԿ</t>
  </si>
  <si>
    <t>ՀՀ ԳԱԱ «Հ. Աճառյանի անվան լեզվի ինստիտուտ» ՊՈԱԿ</t>
  </si>
  <si>
    <t>ՀՀ ԳԱԱ «Արվեստի ինստիտուտ» ՊՈԱԿ</t>
  </si>
  <si>
    <t>ՀՀ ԳԱԱ «Փորձաքննությունների ազգային բյուրո» ՊՈԱԿ</t>
  </si>
  <si>
    <t>Միջազգային գիտատեխնիկական կենտրոնի գրասենյակի պահպանում</t>
  </si>
  <si>
    <t>Միջազգային գիտատեխնիկական կենտրոնի հայկական տարածաշրջանային բաժանմունք</t>
  </si>
  <si>
    <t>ՀՀ ԳԱԱ «Հայկենսատեխնոլոգիա» գիտաարտադրական կենտրոն» ՊՈԱԿ</t>
  </si>
  <si>
    <t>ՀՀ ԳԱԱ «ԻԿՐԱՆԵՏ կենտրոն» ՄԿ</t>
  </si>
  <si>
    <t>«Հայկական հանրագիտարան հրատարակչություն» ՊՈԱԿ</t>
  </si>
  <si>
    <t>«ՀՀ գիտությունների ազգային ակադեմիա» ՈԱԿ-ի նախագահություն</t>
  </si>
  <si>
    <t>ՀՀ գիտությունների ազգային ակադեմիայի համակարգի գիտական գործուղումների իրականացում</t>
  </si>
  <si>
    <t>մրցույթով ընտրված ֆիզիկական անձինք ՀՀ ԳԱԱ համակարգի կազմակերպություններից</t>
  </si>
  <si>
    <t>ՀՀ գիտությունների ազգային ակադեմիա (ՀՀ ԳԱԱ համակարգի ինստիտուտների գիտական սարքավորումների սպասարկում,  վերազինում, գիտափորձերի իրականացման համար նյութերի ձեռքբերում և չնախատեսված անհետաձգելի ծախսերի կատարում)</t>
  </si>
  <si>
    <t xml:space="preserve">«Հայագիտական ուսումնասիրությունները ֆինանսավորող համահայկական հիմնադրամի»  պահպանում ու զարգացում </t>
  </si>
  <si>
    <t>ԸՆԴԱՄԵՆԸ- ՀՀ գիտությունների ազգային ակադեմիա</t>
  </si>
  <si>
    <t>Ենթակառուցվածքի պահպանում ու զարգացում</t>
  </si>
  <si>
    <t>ՀՀ ԱՆ «Հիվանդությունների վերահսկման և կանխարգելման ազգային կենտրոն» ՊՈԱԿ</t>
  </si>
  <si>
    <t>ՀՀ  առողջապահության նախարարություն</t>
  </si>
  <si>
    <t>ԸՆԴԱՄԵՆԸ- ՀՀ  առողջապահության նախարարություն</t>
  </si>
  <si>
    <t>ՀՀ ԷՆ «Սննդամթերքի անվտանգության ոլորտի ռիսկերի գնահատման և վերլուծության գիտական կենտրոն» ՓԲԸ</t>
  </si>
  <si>
    <t>ՀՀ  էկոնոմիկայի նախարարություն</t>
  </si>
  <si>
    <t>ՀՀ ԷՆ «Երկրագործության գիտական կենտրոն» ՓԲԸ</t>
  </si>
  <si>
    <t>ՀՀ ԷՆ «Բանջարաբոստանային և տեխնիկական մշակաբույսերի գիտական կենտրոն» ՓԲԸ</t>
  </si>
  <si>
    <t>ԸՆԴԱՄԵՆԸ- ՀՀ  էկոնոմիկայի նախարարություն</t>
  </si>
  <si>
    <t>ՀՀ Երևանի քաղաքապետարան</t>
  </si>
  <si>
    <t>ԸՆԴԱՄԵՆԸ-  ՀՀ Երևանի   քաղաքապետարան</t>
  </si>
  <si>
    <t>ՀՀ ԿԳՄՍՆ «Պատմամշակութային ժառանգության գիտահետազոտական կենտրոն» ՊՈԱԿ</t>
  </si>
  <si>
    <t>Ֆարմացիայի ինստիտուտի ենթակառուցվածքի պահպանում ու զարգացում</t>
  </si>
  <si>
    <t>Կենսաբանության  ԳՀԻ ենթակառուցվածքի պահպանում ու զարգացում</t>
  </si>
  <si>
    <t>Ֆիզիկայի ԳՀԻ ենթակառուցվածքի պահպանում ու զարգացում</t>
  </si>
  <si>
    <t>Կիրառական սոցիոլոգիայի լաբորատորիայի պահպանում ու զարգացում</t>
  </si>
  <si>
    <t xml:space="preserve">Հայագիտական հետազոտությունների ինստիտուտի պահպանում ու զարգացում </t>
  </si>
  <si>
    <t>Մաթեմատիկական և կիրառական հետազոտությունների կենտրոնի պահպանում ու զարգացում</t>
  </si>
  <si>
    <t>«Հայաստանի ազգային պոլիտեխնիկական համալսարան» հիմնադրամ</t>
  </si>
  <si>
    <t>ՌԴ ԿԳՆ և ՀՀ ԿԳՄՍՆ «Հայ - ռուսական համալսարան» բարձրագույն մասնագիտական կրթության պետական ուսումնական հաստատություն</t>
  </si>
  <si>
    <t>«Երևանի Մ. Հերացու անվան պետական բժշկական համալսարան» հիմնադրամ</t>
  </si>
  <si>
    <t>ՀԱԱՀ «Ագրոկենսատեխնոլոգիայի գիտական կենտրոն» մասնաճյուղի պահպանում ու զարգացում</t>
  </si>
  <si>
    <t>«Հայաստանի ազգային ագրարային համալսարան» հիմնադրամ</t>
  </si>
  <si>
    <t>ՀԱԱՀ «Ոսկեհատի խաղողագինեգործության գիտական կենտրոն» մասնաճյուղի պահպանում ու զարգացում</t>
  </si>
  <si>
    <t>Սննդագիտության և կենսատեխնոլոգիաների ԳՀ ինստիտուտի պահպանում ու զարգացում</t>
  </si>
  <si>
    <t>Գյուղատնտեսական կենդանիների սելեկցիայի, գենետիկայի և կերակրման հետազոտական կենտրոնի պահպանում ու զարգացում</t>
  </si>
  <si>
    <t>Անասնաբուժության և անասնաբուժական սանիտարական փորձաքննության  հետազոտական կենտրոնի պահպանում ու զարգացում</t>
  </si>
  <si>
    <t>Ագրարային քաղաքականության և տնտեսագիտության հետազոտական կենտրոնի պահպանում ու զարգացում</t>
  </si>
  <si>
    <t>«Շախմատ» ԳՀԻ ենթակառուցվածքի պահպանում և զարգացում</t>
  </si>
  <si>
    <t>«Խ. Աբովյանի անվան հայկական պետական մանկավարժական համալսարան» հիմնադրամ</t>
  </si>
  <si>
    <t>Նանո- և միկրոտեխնիկայի նյութերի և կառուցվածքների մեխանիկայի պրոբլեմային լաբորատորիայի պահպանում ու զարգացում</t>
  </si>
  <si>
    <t>«Շիրակի Մ. Նալբանդյանի անվան պետական համալսարան» հիմնադրամ</t>
  </si>
  <si>
    <t>ՀՀ ԳԱԱ «Ինֆորմատիկայի և ավտոմատացման պրոբլեմների ինստիտուտ» ՊՈԱԿ</t>
  </si>
  <si>
    <t>սահմանված կարգով ընտրված գիտական կազմակերպություններ</t>
  </si>
  <si>
    <t>Համակարգի գիտական գործուղումների իրականացմանն աջակցություն</t>
  </si>
  <si>
    <t xml:space="preserve"> «Երիտասարդ գիտնականների աջակցության ծրագրին» պետական աջակցություն</t>
  </si>
  <si>
    <t>մրցույթով ընտրված կազմակերպություն</t>
  </si>
  <si>
    <t>Երիտասարդ գիտնականների դպրոցների կազմակերպմանն աջակցություն</t>
  </si>
  <si>
    <t>սահմանված կարգով ընտրված կազմակերպություններ</t>
  </si>
  <si>
    <t>Գիտական միջոցառումների կազմակերպմանն աջակցություն</t>
  </si>
  <si>
    <t>Գիտական հայտերի և հաշվետվությունների ընդունման, փորձագիտական առցանց համակարգի պահպանման և գիտական փորձաքննության ֆինանսավորում</t>
  </si>
  <si>
    <t>փորձագետներ, մասնագետներ</t>
  </si>
  <si>
    <t>«Ա. Ի. Ալիխանյանի անվան ազգային գիտական լաբորատորիա (Երևանի ֆիզիկայի ինստիտուտ)» հիմնադրամի գիտական և գիտատեխնիկական գործունեության ենթակառուցվածքի պահպանում և գիտական ներուժի արդիականացում</t>
  </si>
  <si>
    <t>«Ա. Ի. Ալիխանյանի անվան ազգային գիտական լաբորատորիա (Երևանի ֆիզիկայի ինստիտուտ)» հիմնադրամ</t>
  </si>
  <si>
    <t>ԸՆԴԱՄԵՆԸ-   ՀՀ կրթության, գիտության, մշակույթի և սպորտի նախարարության գիտության կոմիտե</t>
  </si>
  <si>
    <t>«Քենդլ» սինքրոտրոնային հետազոտությունների ինստիտուտ» հիմնադրամ</t>
  </si>
  <si>
    <t xml:space="preserve"> «Մատենադարան» Մ. Մաշտոցի անվան հին ձեռագրերի ԳՀԻ» հիմնադրամի պահպանում</t>
  </si>
  <si>
    <t>«Մատենադարան» Մ. Մաշտոցի անվան հին ձեռագրերի ԳՀԻ» հիմնադրամ</t>
  </si>
  <si>
    <t>«Հայոց ցեղասպանության թանգարան-ինստիտուտ» հիմնադրամի պահպանում</t>
  </si>
  <si>
    <t>«Հայոց ցեղասպանության թանգարան-ինստիտուտ» հիմնադրամ</t>
  </si>
  <si>
    <t xml:space="preserve">ՀՀ ԳԱԱ «Վ. Համբարձումյանի անվան Բյուրականի աստղադիտարան» ՊՈԱԿ-ի պահպանում </t>
  </si>
  <si>
    <t xml:space="preserve">ՀՀ ԳԱԱ «Վ. Համբարձումյանի անվան Բյուրականի աստղադիտարան» ՊՈԱԿ </t>
  </si>
  <si>
    <t>պետական գիտական ծրագրերում ընդգրկված գիտական աստիճան ունեցող գիտաշխատողներ</t>
  </si>
  <si>
    <t>ՀՀ ԳԱԱ իսկական և թղթակից անդամների պատվովճարների տրամադրում</t>
  </si>
  <si>
    <t xml:space="preserve"> </t>
  </si>
  <si>
    <t>Գիտական և գիտատեխնիկական նպատակային-ծրագրային հետազոտություններ</t>
  </si>
  <si>
    <t>ՀՀ գիտությունների ազգային ակադեմիա</t>
  </si>
  <si>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</si>
  <si>
    <t>Աղյուսակ N 7.1</t>
  </si>
  <si>
    <t>Բնագիտական հետազոտությունների ինստիտուտի պահպանում ու զարգացում</t>
  </si>
  <si>
    <t>«Մատենադարան» Մ. Մաշտոցի անվան հին ձեռագրերի ԳՀԻ» հիմնադրամի պահպանում ու զարգացում</t>
  </si>
  <si>
    <t>Գիտական և նորարարական գործընկերությանն աջակցման կենտրոնի պահպանում</t>
  </si>
  <si>
    <t>«Գիտական և նորարարական գործընկերությանն աջակցման կենտրոն» հիմնադրամ</t>
  </si>
  <si>
    <t>ՀՀ ԳԱԱ ԸԱՔԻ ՊՈԱԿ-ի «Ռադիացիոն-կայուն և լազերային լոկացիայից պաշտպանող   ապակեկերպ ու կոմպոզիտային նյութերի մշակում» ծրագրին պետական աջակցություն</t>
  </si>
  <si>
    <t>մրցույթով ընտրված գիտահետազոտական խմբեր</t>
  </si>
  <si>
    <t>ՀՀ գիտական համայնքին արտերկրի գիտնականների ինտեգրմանն աջակցության  ծրագրերի ֆինանսավորում</t>
  </si>
  <si>
    <t>Հեռավար լաբորատորիաների հիմնադրման ծրագրերի աջակցություն</t>
  </si>
  <si>
    <t>մրցույթով ընտրված ֆիզիկական անձինք</t>
  </si>
  <si>
    <t>Առաջատար հետազոտությունների աջակցության գիտական թեմաների ֆինանսավորում</t>
  </si>
  <si>
    <t xml:space="preserve">Փորձարարական մշակումների նախագծերի աջակցություն </t>
  </si>
  <si>
    <t>հայ-չինական</t>
  </si>
  <si>
    <t>հայ-իտալական</t>
  </si>
  <si>
    <t>հայ-գերմանական</t>
  </si>
  <si>
    <t>միջազգային համաձայնագրերով նախատեսված և/կամ մրցույթով ընտրված գիտահետազոտական խմբեր</t>
  </si>
  <si>
    <t>Միջազգային գիտական համագործակցության շրջանակներում գիտական ծրագրերի աջակցություն</t>
  </si>
  <si>
    <t xml:space="preserve">մրցույթով ընտրված գիտահետազոտական խմբեր </t>
  </si>
  <si>
    <t xml:space="preserve">Ասպիրանտների և երիտասարդ հայցորդների հետազոտություններին աջակցություն </t>
  </si>
  <si>
    <t>Երիտասարդ գիտաշխատողների (մինչև 35 տարեկան) հետազոտություններին աջակցություն</t>
  </si>
  <si>
    <t>մրցույթով ընտրված գիտահետազոտական խմբեր և ֆիզիկական անձինք</t>
  </si>
  <si>
    <t xml:space="preserve">Երիտասարդ գիտաշխատողների հետազոտություններին աջակցություն </t>
  </si>
  <si>
    <t>Գիտության մասսայականացման աջակցություն</t>
  </si>
  <si>
    <t>գիտական պետական ծրագրերում ընդգրկված և սահմանված կարգով ընտրված աշխատողներ</t>
  </si>
  <si>
    <t>Շինարարական խնդիրների  մոդելավորման գիտահետազոտական լաբորատորիայի պահպանում և զարգացում</t>
  </si>
  <si>
    <t>Շինարարության և ճարտարապետության գիտահետազոտական լաբորատորիայի պահպանում ու զարգացում</t>
  </si>
  <si>
    <t xml:space="preserve"> ՀՀ կրթության, գիտության, մշակույթի և սպորտի նախարարության  բարձրագույն կրթության և գիտության  կոմիտե-ընդամենը</t>
  </si>
  <si>
    <t>ՀՀ կրթության, գիտության, մշակույթի և սպորտի նախարարության  բարձրագույն կրթության և գիտության  կոմիտե</t>
  </si>
  <si>
    <t>ԸՆԴԱՄԵՆԸ- ՀՀ կրթության, գիտության, մշակույթի և սպորտի նախարարության  բարձրագույն կրթության և գիտության  կոմիտե</t>
  </si>
  <si>
    <t>«Խ. Աբովյանի անվան Հայկական պետական մանկավարժական համալսարան»  հիմնադրամ</t>
  </si>
  <si>
    <t>ՀՀ ԱՆ «Յոլյան» արյունաբանության և ուռուցքաբանության կենտրոն» ՓԲԸ</t>
  </si>
  <si>
    <t>ՀՀ ԵՔ «Երևան» բժշկագիտական կենտրոն» ՓԲԸ</t>
  </si>
  <si>
    <t>Նանոֆիզիկայի կենտրոնի պահպանում ու զարգացում</t>
  </si>
  <si>
    <t>Նանոբժշկական հետազոտությունների կենտրոնի պահպանում ու զարգացում</t>
  </si>
  <si>
    <t>ՀՀ ԳԱԱ ՀԱԻ ՊՈԱԿ-ի «Ավանդական մշակութային ժառանգության դրսևորումների կիրառումը քաղաքականության մեջ. հնարավորություններ և առաջարկներ» ծրագրին պետական աջակցություն</t>
  </si>
  <si>
    <t>ՀՊՄՀ հիմնադրամի «Հայաստանում և Սփյուռքում պատմության ուսուցման հիմնախնդիրների հետազոտության գիտական կենտրոն» ծրագրին պետական աջակցություն</t>
  </si>
  <si>
    <t>«ՔԵՆԴԼ» սինքրոտրոնային հետազոտությունների ինստիտուտ» հիմնադրամի պահպանում և արագացուցչային փորձարարական լաբորատորիաների զարգացում</t>
  </si>
  <si>
    <t>Փոխակերպվող հասարակության հիմնախնդիրները. մեթոդաբանական, պատմագիտական և լեզվաբանական տեսանկյուններ</t>
  </si>
  <si>
    <t>«Գեղարդ»  գիտավերլուծական հիմնադրամի պահպանում ու զարգացում</t>
  </si>
  <si>
    <t xml:space="preserve">«Գեղարդ»  գիտավերլուծական հիմնադրամ </t>
  </si>
  <si>
    <t xml:space="preserve"> Քիմիայի գիտահետազոտական կենտրոնի պահպանում ու զարգացում</t>
  </si>
  <si>
    <t>Հոգեբանության գիտահետազոտական կենտրոնի պահպանում ու զարգացում</t>
  </si>
  <si>
    <t>Գիտական հետազոտությունների և ինովացիոն մշակումների կենտրոնի պահպանում ու զարգացում</t>
  </si>
  <si>
    <t xml:space="preserve"> Կրիտիկական տեխնոլոգիաների գիտահետազոտական կենտրոնի պահպանում ու զարգացում </t>
  </si>
  <si>
    <t>ՀԱԱՀ «Հ. Պետրոսյանի անվան հողագիտության, ագրոքիմիայի և  մելիորացիայի գիտական կենտրոն» մասնաճյուղի պահպանում ու զարգացում</t>
  </si>
  <si>
    <t xml:space="preserve"> Գյուղմեքենայացման և ավտոմատացման ԳՀ ինստիտուտի պահպանում ու զարգացում</t>
  </si>
  <si>
    <t>Միջազգային գիտատեղեկատվական շտեմարաններում ներառված առաջատար ամսագրերում կամ հրատարակչություններում հրատարակությունների աջակցություն</t>
  </si>
  <si>
    <t>Հումանիտար հետազոտությունների ինստիտուտի պահպանում ու զարգացում</t>
  </si>
  <si>
    <t xml:space="preserve">Գիտական խմբերի կամ լաբորատորիաների (բաժինների) ամրապնդմանն աջակցություն </t>
  </si>
  <si>
    <t>Մասնագիտական վերապատրաստում</t>
  </si>
  <si>
    <t>Աղյուսակ N 7.2</t>
  </si>
  <si>
    <t>Բյուջետային հատկացումների գլխավոր կարգադրիչների, ծրագրերի, միջոցառումների անվանումները</t>
  </si>
  <si>
    <t>Կրթության որակի ապահովում</t>
  </si>
  <si>
    <t>ՀՀ կրթության, գիտության, մշակույթի և սպորտի նախարարության բարձրագույն կրթության և գիտության կոմիտե</t>
  </si>
  <si>
    <t>ՀՀ էկոնոմիկայի նախարարություն</t>
  </si>
  <si>
    <t>Գիտական կենտրոնները ժամանակակից սարքավորումներով վերազինում ու համատեղ օգտագործման գիտական սարքավորումների կենտրոնների ստեղծում</t>
  </si>
  <si>
    <t>Արհեստական բանականության գիտահետազոտական կենտրոնի արդիականացում</t>
  </si>
  <si>
    <t>Բարձրագույն և հետբուհական մասնագիտական կրթության ծրագիր</t>
  </si>
  <si>
    <t>ՀՀ բարձր տեխնոլոգիական արդյունաբերության նախարարություն</t>
  </si>
  <si>
    <t>ՀՀ պաշտպանության նախարարություն</t>
  </si>
  <si>
    <t>Պետության պահանջարկի վրա հիմնված (demand driven) հետազոտությունների ֆինանսավորում</t>
  </si>
  <si>
    <t>Հայաստանի Հանրապետության գիտական կազմակերպություններում արտերկրի գիտնականների (PostDoc-Armenia) ծրագրի ֆինանսավորում</t>
  </si>
  <si>
    <t>Հեռանկարային ուղղություններով հետազոտական նախագծերի ֆինանսավորում</t>
  </si>
  <si>
    <t>Հայաստանի Հանրապետության բարձրագույն ուսումնական հաստատություններում օտարերկրյա պետությունների դասախոսների կարճաժամկետ այցելությունների ծրագրի ֆինանսավորում</t>
  </si>
  <si>
    <t>Աղյուսակ N 7</t>
  </si>
  <si>
    <t>Ծրագրային դասիչ</t>
  </si>
  <si>
    <t>ՀՀ վարչապետի աշխատակազմ</t>
  </si>
  <si>
    <t>Աջակցություն հասարակական կազմակերպություններին</t>
  </si>
  <si>
    <t>Մրցույթով ընտրված կազմակերպություն</t>
  </si>
  <si>
    <t>Պետական աջակցություն ազգային փոքրամասնությունների հասարակական կազմակերպություններին</t>
  </si>
  <si>
    <t>ՀՀ վարչապետի աշխատակազմի ղեկավարի հրամանի համաձայն ընտրված հասարակական կազմակերպություններ</t>
  </si>
  <si>
    <t>Հանրային իրազեկում</t>
  </si>
  <si>
    <t>Հանրային իրազեկում և հասարակական-քաղաքագիտական հետազոտություններ</t>
  </si>
  <si>
    <t xml:space="preserve">ՀՀ կրթության, գիտության, մշակույթի և սպորտի նախարարություն </t>
  </si>
  <si>
    <t>Տեղեկատվության ձեռքբերման, պահպանման և արխիվացման ծառայություններ</t>
  </si>
  <si>
    <t>ՀՀ վարչապետի լիազորությունների իրականացման ապահովում</t>
  </si>
  <si>
    <t>Սպասարկման ծառայություններ</t>
  </si>
  <si>
    <t>ՀՀ բարձրաստիճան պաշտոնատար անձանց գերատեսչական առանձնատների և տարածքների շահագործում և սպասարկում</t>
  </si>
  <si>
    <t>Մաքսային միությանը և Միասնական տնտեսական տարածությանը ՀՀ անդամակցության շրջանակում միասնական տեղեկատավական տարածության և ինտեգրացված տեղեկատվական համակարգերի ստեղծում և պահպանում</t>
  </si>
  <si>
    <t xml:space="preserve">Հայաստան-Սփյուռք գործակցության ծրագիր </t>
  </si>
  <si>
    <t xml:space="preserve"> Տեսչական վերահսկողության ծրագիր</t>
  </si>
  <si>
    <t>Տեսչական վերահսկողության շրջանակում սննդամթերքի լաբորատոր հետազոտություն</t>
  </si>
  <si>
    <t>Գյուղատնտեսական կենդանիների հիվանդությունների, կենդանական ծագում ունեցող հումքի և նյութի վերահսկողության իրականացում՝ լաբորատոր փորձարկումների միջոցով</t>
  </si>
  <si>
    <t>Դաբաղ հիվանդության դեմ պատվաստումների իրականացման վերահսկողություն</t>
  </si>
  <si>
    <t>Կենդանական ծագման մթերքում մնացորդային նյութերի վերահսկողություն</t>
  </si>
  <si>
    <t xml:space="preserve"> ՀՀ կրթության, գիտության, մշակույթի և սպորտի նախարարություն </t>
  </si>
  <si>
    <t>Մեծ նվաճումների սպորտ</t>
  </si>
  <si>
    <t>ՀՀ առաջնություններին և միջազգային միջոցառումներին մասնակցության ապահովման համար մարզիկների նախապատրաստում և առաջնությունների անցկացում</t>
  </si>
  <si>
    <t>Ադապտիվ սպորտին առնչվող ծառայություններ</t>
  </si>
  <si>
    <t>ՀՀ  կրթության, գիտության, մշակույթի և սպորտի նախարարություն</t>
  </si>
  <si>
    <t>Շախմատիստների պատրաստման ծառայություններ</t>
  </si>
  <si>
    <t>Հայաստանի Հանրապետության հակադոպինգային ծրագրերի մշակում և իրականացում</t>
  </si>
  <si>
    <t xml:space="preserve"> ՀՀ հավաքական թիմերի մարզիկների հոգեբանական արդյունավետության բարձրացում</t>
  </si>
  <si>
    <t>Միջին մասնագիտական կրթության որակի ապահովման ծառայություններ</t>
  </si>
  <si>
    <t>Կինեմատոգրաֆիայի ծրագիր</t>
  </si>
  <si>
    <t>Կինոնկարների արտադրություն</t>
  </si>
  <si>
    <t>Կինո-ֆոտո-ֆոնո հավաքածուի պահպանման ծառայություններ</t>
  </si>
  <si>
    <t>Կինոարվեստի հանրահռչակում</t>
  </si>
  <si>
    <t>Կինոարվեստի նախագծեր</t>
  </si>
  <si>
    <t>Միջազգային կինոփառատոներին, կինոշուկաներին և կինոնախագծերին մասնակցություն</t>
  </si>
  <si>
    <t>Մշակութային ժառանգության ծրագիր</t>
  </si>
  <si>
    <t>Պատմամշակութային ժառանգության գիտահետազոտական աշխատանքներ</t>
  </si>
  <si>
    <t>Մշակութային արժեքների փորձաքննության ծառայություններ</t>
  </si>
  <si>
    <t>Աջակցություն հայկական պատմամշակութային հուշարձանների վավերագրմանը</t>
  </si>
  <si>
    <t>ՀՀ քաղաքաշինության կոմիտե</t>
  </si>
  <si>
    <t>Աջակցություն ոչ նյութական մշակութային ժառանգության պահպանմանը</t>
  </si>
  <si>
    <t>Ոչ նյութական մշակութային ժառանգության պահպանում, ժողովրդական ստեղծագործության և արհեստագործության զարգացում, փառատոների կազմակերպում</t>
  </si>
  <si>
    <t>Ոչ նյութական մշակութային ժառանգության միջազգային հանրահռչակում</t>
  </si>
  <si>
    <t>Աջակցություն թանգարանային միջոցառումների կազմակերպմանը</t>
  </si>
  <si>
    <t>Աջակցություն նոր ցուցադրությունների և ցուցահանդեսների կազմակերպմանը, միջոցառումների իրականացմանը, կադրերի վերապատրաստում</t>
  </si>
  <si>
    <t>Պատմության և մշակույթի անշարժ հուշարձանների հանրահռչակում միջազգային հարթակներում</t>
  </si>
  <si>
    <t>Մշակույթի զարգացման հիմնադրամի ստեղծում</t>
  </si>
  <si>
    <t>Մշակույթի զարգացման հիմնադրամ</t>
  </si>
  <si>
    <t>Ակադեմիական փոխճանաչման և շարժունության ծառայություններ</t>
  </si>
  <si>
    <t>Բարձրագույն կրթության որակի ապահովման ծառայություններ</t>
  </si>
  <si>
    <t>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t>
  </si>
  <si>
    <t xml:space="preserve">Ուսումնական վարկերի տոկոսավճարների մասնակի փոխհատուցում </t>
  </si>
  <si>
    <t>Երիտասարդության ծրագիր</t>
  </si>
  <si>
    <t>Երիտասարդական պետական քաղաքականությանն ուղղված ծրագրեր և միջոցառումներ</t>
  </si>
  <si>
    <t xml:space="preserve">այդ թվում՝ ըստ ուղղությունների </t>
  </si>
  <si>
    <t>Մրցույթով ընտրված կազմակերպություններ</t>
  </si>
  <si>
    <t>Ամենամյա երիտասարդական ֆորում</t>
  </si>
  <si>
    <t>Երիտասարդական աշխատողի վերապատրաստում</t>
  </si>
  <si>
    <t>Երիտասարդական ծրագրերի շրջանակներում թրաֆիքինգի դեմ պայքարի միջոցառումներ</t>
  </si>
  <si>
    <t>www.antitrafficking.am կայքի պահպանում և զարգացում</t>
  </si>
  <si>
    <t>Թրաֆիքինգի ռիսկերի մասին երիտասարդների իրազեկում</t>
  </si>
  <si>
    <t>ՀՀ տարվա երիտասարդական մայրաքաղաք</t>
  </si>
  <si>
    <t>Աջակցություն երիտասարդ ընտանիքներին</t>
  </si>
  <si>
    <t>Երիտասարդական կենտրոնների ստեղծում</t>
  </si>
  <si>
    <t xml:space="preserve">Գրահրատարակչության և գրադարանների ծրագիր </t>
  </si>
  <si>
    <t>Թարգմանական ծրագրեր և աջակցություն ստեղծագործողներին և հետազոտողներին</t>
  </si>
  <si>
    <t>Ոչ պետական մամուլի հրատարակում</t>
  </si>
  <si>
    <t>այդ թվում`</t>
  </si>
  <si>
    <t>Գրական տպագիր և էլեկտրոնային պարբերականներ</t>
  </si>
  <si>
    <t>ՀԳՄ Շիրակի մարզային մասնաճյուղ</t>
  </si>
  <si>
    <t>Մշակութային տպագիր և էլեկտրոնային պարբերականներ</t>
  </si>
  <si>
    <t>Գրադարանային ծառայություններ</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</si>
  <si>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</si>
  <si>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մասնակցություն</t>
  </si>
  <si>
    <t>Գրքի երևանյան փառատոն</t>
  </si>
  <si>
    <t xml:space="preserve"> Գրականության հրատարակում</t>
  </si>
  <si>
    <t>Նորարարական մանկավարժական ծրագրերի իրականացում հանրակրթությունում</t>
  </si>
  <si>
    <t>Դպրոցականների  օլիմպիադաների անցկացում</t>
  </si>
  <si>
    <t xml:space="preserve"> Կրթական հաստատությունների աշակերտներին դասագրքերով և ուսումնական գրականությամբ ապահովում</t>
  </si>
  <si>
    <t>Դպրոցներում STEM կրթության և ռոբոտատեխնիկայի զարգացման իրականացում</t>
  </si>
  <si>
    <t>Գնահատման և թեստավորման ծառայություններ</t>
  </si>
  <si>
    <t>Մասնակցություն սովորողների միջազգային գնահատման ծրագրին /PISA/</t>
  </si>
  <si>
    <t>Պետական հանրակրթական ուսումնական հաստատության տնօրենի հավակնորդների զարգացման ծրագրերի փորձաքննության իրականացում</t>
  </si>
  <si>
    <t>Հանրակրթական դպրոցներ</t>
  </si>
  <si>
    <t>ՀՀ Արարատի մարզպետի աշխատակազմ</t>
  </si>
  <si>
    <t>ՀՀ Գեղարքունիքի մարզպետի աշխատակազմ</t>
  </si>
  <si>
    <t>ՀՀ Լոռու մարզպետի աշխատակազմ</t>
  </si>
  <si>
    <t>ՀՀ Շիրակի մարզպետի աշխատակազմ</t>
  </si>
  <si>
    <t>ՀՀ Սյունիքի մարզպետի աշխատակազմ</t>
  </si>
  <si>
    <t>ՀՀ Վայոց ձորի մարզպետի աշխատակազմ</t>
  </si>
  <si>
    <t xml:space="preserve">Արտադպրոցական դաստիարակության ծրագիր </t>
  </si>
  <si>
    <t xml:space="preserve">Դպրոցականների ամառային հանգստի կազմակերպում և տրանսպորտային ծախսերի փոխհատուցում </t>
  </si>
  <si>
    <t>ՀՀ տարածքային կառավարման և ենթակառուցվածքների նախարարություն</t>
  </si>
  <si>
    <t>Արտադպրոցական դաստիարակություն հասարակական կազմակերպությունների կողմից</t>
  </si>
  <si>
    <t>Մարզիչ-մանկավարժների վերապատրաստման կազմակերպում</t>
  </si>
  <si>
    <t xml:space="preserve">ՀՀ դպրոցականների աշխարհի, Եվրոպայի և համաշխարհային գիմնազիադայի մասնակցության և ՀՀ տարածքում կազմակերպման ապահովում </t>
  </si>
  <si>
    <t xml:space="preserve"> Դպրոցը գիտական միջավայրում</t>
  </si>
  <si>
    <t xml:space="preserve">ՀՀ հանրակրթական ծրագրեր իրականացնող ուսումնական հաստատությունների 11-րդ դասարանների աշակերտների ռազմամարզական ճամբարի կազմակերպում </t>
  </si>
  <si>
    <t>Գիտական գրադարանային ծառայություններ</t>
  </si>
  <si>
    <t>Մասսայական սպորտ</t>
  </si>
  <si>
    <t>Հանրապետական ուսանողական մարզական խաղերի անցկացում</t>
  </si>
  <si>
    <t>Համաշխարհային ունիվերսիադային Հայաստանի ուսանողական մարզական պատվիրակության մասնակցության ապահովում</t>
  </si>
  <si>
    <t xml:space="preserve">Արվեստների ծրագիր                                            </t>
  </si>
  <si>
    <t>Օպերային և բալետային արվեստի ներկայացումներ</t>
  </si>
  <si>
    <t>Ազգային ակադեմիական թատերարվեստի ներկայացումներ</t>
  </si>
  <si>
    <t>Թատերական ներկայացումներ</t>
  </si>
  <si>
    <t xml:space="preserve">Երաժշտարվեստի և պարարվեստի համերգներ </t>
  </si>
  <si>
    <t>Մշակութային միջոցառումների իրականացում</t>
  </si>
  <si>
    <t>այդ թվում՝ ըստ ուղղությունների և միջոցառումների անվանումների</t>
  </si>
  <si>
    <t>Աջակցություն թատերարվեստին</t>
  </si>
  <si>
    <t>Թատերական ստեղծագործական ծրագրեր և նախագծեր</t>
  </si>
  <si>
    <t>Աջակցություն երաժշտարվեստին</t>
  </si>
  <si>
    <t>Երաժշտական ստեղծագործական ծրագրեր և նախագծեր, որից՝</t>
  </si>
  <si>
    <t>Երաժշտական ստեղծագործական ծրագրեր և նախագծեր</t>
  </si>
  <si>
    <t>Երևանյան միջազգային երաժշտական փառատոն</t>
  </si>
  <si>
    <t>Աջակցություն պարարվեստին</t>
  </si>
  <si>
    <t>Պարարվեստի ստեղծագործական ծրագրեր և նախագծեր, որից՝</t>
  </si>
  <si>
    <t>Պարարվեստի ստեղծագործական ծրագրեր և նախագծեր</t>
  </si>
  <si>
    <t>Պարի միջազգային  նախագծերին կոլեկտիվների մասնակցություն</t>
  </si>
  <si>
    <t>Կերպարվեստի ստեղծագործական ծրագրեր և նախագծեր</t>
  </si>
  <si>
    <t>Միջազգային ցուցահանդեսներին մասնակցություն</t>
  </si>
  <si>
    <t>Աջակցություն հոբելյանական նախագծերին</t>
  </si>
  <si>
    <t>Աջակցություն պետական և ազգային տոներին նվիրված նախագծերին</t>
  </si>
  <si>
    <t>Աջակցություն ազգային փոքրամասնությունների մշակույթի տարածմանը</t>
  </si>
  <si>
    <t>Միջազգային մշակութային համագործակցության իրականացում, սփյուռքի հետ համագործակցություն, հայ մշակույթի պահպանում, այդ թվում՝</t>
  </si>
  <si>
    <t>Միջազգային մշակութային համագործակցության իրականացում, սփյուռքի հետ համագործակցություն, հայ մշակույթի պահպանում</t>
  </si>
  <si>
    <t>Աջակցություն մշակութային հեռուստանախագծերի իրականացմանը</t>
  </si>
  <si>
    <t>Աջակցություն ներառական ծրագրերի իրականացմանը</t>
  </si>
  <si>
    <t xml:space="preserve">Ներառական ծրագրեր և նախագծեր ժամանակակից արվեստի ոլորտում </t>
  </si>
  <si>
    <t>Ազգային ակադեմիական խմբերգային համերգներ</t>
  </si>
  <si>
    <t>Մարզահամերգային համալիրի պահպանություն</t>
  </si>
  <si>
    <t>ՀՀ տարածքային կառավարման և ենթակառուցվածքների նախարարության պետական գույքի կառավարման կոմիտե</t>
  </si>
  <si>
    <t xml:space="preserve">Թատերահամերգային կազմակերպությունների ֆինանսավորման նոր մոդելի ներդրում </t>
  </si>
  <si>
    <t>Ապահով դպրոց</t>
  </si>
  <si>
    <t>Եվրոպական բարձրագույն կրթական տարածքի անդամակցությամբ պայմանավորված բարձրագույն մասնագիտական կրթության համակարգի բարեփոխումներ</t>
  </si>
  <si>
    <t xml:space="preserve">Կրթության բովանդակային և մեթոդական սպասարկում </t>
  </si>
  <si>
    <t>Համընդհանուր ներառական կրթության համակարգի ներդրում</t>
  </si>
  <si>
    <t>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</si>
  <si>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Աուտիզմ և զարգացման խանգարումներ ունեցող երեխաներին մանկավարժահոգեբանական աջակցության ծառայությունների տրամադրում</t>
  </si>
  <si>
    <t xml:space="preserve">Մարզերի մշակութային զարգացման ծրագիր                                            </t>
  </si>
  <si>
    <t>Մշակութային միջոցառումների իրականացում ՀՀ մարզերում</t>
  </si>
  <si>
    <t>Համայնքային մշակույթի և ազատ ժամանցի կազմակերպում</t>
  </si>
  <si>
    <t>Մշակութային և գեղագիտական դաստիարակության ծրագիր</t>
  </si>
  <si>
    <t>Աջակցություն շնորհալի պատանի երաժիշտ-կատարողների մասնագիտական կարողությունների զարգացմանը և կատարելագործմանը</t>
  </si>
  <si>
    <t>Դպրոցական բաժանորդային համակարգի ծրագրի իրականացում</t>
  </si>
  <si>
    <t>Կրթության, մշակույթի և սպորտի ոլորտներում միջազգային և սփյուռքի հետ համագործակցության զարգացում</t>
  </si>
  <si>
    <t xml:space="preserve">Օտարերկրյա պետություններում հայերենի և հայագիտական առարկաների դասավանդում </t>
  </si>
  <si>
    <t>Կրթամշակութային աջակցություն սփյուռքի համայնքներին</t>
  </si>
  <si>
    <t>Հայաստանի միգրանտ ընտանիքների դպրոցականների հայոց լեզվի իմացության բարելավում</t>
  </si>
  <si>
    <t>Կրթության ոլորտում տեղեկատվական և հաղորդակցական տեխնոլոգիաների ներդրում</t>
  </si>
  <si>
    <t>Էլեկտրոնային կառավարում</t>
  </si>
  <si>
    <t>ՏՀՏ բովանդակություն և հեռավար ուսուցում</t>
  </si>
  <si>
    <t>ՏՀՏ ենթակառուցվածքների ապահովում և սպասարկում</t>
  </si>
  <si>
    <t>Հանրային առողջության պահպանում</t>
  </si>
  <si>
    <t>Բնակչության սանիտարահամաճարակային անվտանգության ապահովման և հանրային առողջապահության ծառայություններ</t>
  </si>
  <si>
    <t>Դեղապահովում</t>
  </si>
  <si>
    <t>Մարդասիրական օգնության կարգով ստացվող դեղերի և դեղագործական արտադրանքի ստացման, մաքսազերծման և բաշխման ծառայություններ</t>
  </si>
  <si>
    <t>Խորհրդատվական, մասնագիտական աջակցություն և հետազոտություններ</t>
  </si>
  <si>
    <t>Բժիշկ-մասնագետների ժամանակավոր ուղեգրման միջոցով ՀՀ մարզային առողջապահական կազմակերպություններում բժշկական ծառայությունների մատուցում</t>
  </si>
  <si>
    <t>ՀՀ առողջապահության նախարարի հրամանով ընտրված բժշկական կազմակերպություններ</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</si>
  <si>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</si>
  <si>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</si>
  <si>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ՀՀ ներքին գործերի նախարարություն</t>
  </si>
  <si>
    <t>Ներքին գործերի նախարարության ոլորտի քաղաքականության մշակում, կառավարում, կենտրոնացված միջոցառումներ, մոնիտորինգ և վերահսկողություն</t>
  </si>
  <si>
    <t>Ոստիկանության ոլորտի քաղաքականության մշակում, կառավարում, կենտրոնացված միջոցառումների, մոնիտորինգի և վերահսկողության իրականացում</t>
  </si>
  <si>
    <t>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միգրացիոն քաղաքականության մշակում և իրականացում</t>
  </si>
  <si>
    <t>Տեխնիկական անվտանգության կանոնակարգում</t>
  </si>
  <si>
    <t>Սեյսմիկ պաշտպանության ոլորտում ծառայությունների տրամադրում</t>
  </si>
  <si>
    <t>Փրկարար ծառայություններ</t>
  </si>
  <si>
    <t>Արտակարգ իրավիճակներում մարդասիրական աջակցության կազմակերպում</t>
  </si>
  <si>
    <t>Անապահով սոցիալական խմբերին աջակցություն</t>
  </si>
  <si>
    <t xml:space="preserve"> Սոցիալական բնակարանային ֆոնդի սպասարկման ծառայությունների տրամադրում</t>
  </si>
  <si>
    <t xml:space="preserve"> Ժամանակավոր կացարաններում բնակվող փախստականների կենցաղային խնդիրների լուծման միջոցառումների իրականացում</t>
  </si>
  <si>
    <t>Տարեց և (կամ) հաշմանդամություն ունեցող անձանց շուրջօրյա խնամքի ծառայություններ</t>
  </si>
  <si>
    <t>Տարեց և (կամ) հաշմանդամություն ունեցող անձանց տնային պայմաններում խնամքի ծառայություններ</t>
  </si>
  <si>
    <t>Սոցիալական պաշտպանության բնագավառում պետական քաղաքականության մշակում, ծրագրերի համակարգում և մոնիթորինգ</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</si>
  <si>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</si>
  <si>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Ընտանիքներին, կանանց և երեխաներին աջակցություն</t>
  </si>
  <si>
    <t>Երեխաների շուրջօրյա խնամքի ծառայություններ</t>
  </si>
  <si>
    <t>Կյանքի դժվարին իրավիճակում հայտնված երեխաներին ժամանակավոր խնամքի տրամադրման ծառայություններ</t>
  </si>
  <si>
    <t>Երեխաների և ընտանիքների աջակցության տրամադրման ծառայություններ</t>
  </si>
  <si>
    <t>Թրաֆիքինգի և շահագործման, սեռական բռնության ենթարկված անձանց սոցիալ-հոգեբանական վերականգնողական ծառայություններ</t>
  </si>
  <si>
    <t xml:space="preserve">Ընտանիքում բռնության ենթարկված անձանց ապաստարանի ծառայություններ                                                                             </t>
  </si>
  <si>
    <t xml:space="preserve">Ընտանիքում բռնության ենթարկված անձանց աջակցության կենտրոնների ծառայություններ      </t>
  </si>
  <si>
    <t xml:space="preserve">Երեխաների խնամքի ցերեկային ծառայությունների տրամադրում                                                    </t>
  </si>
  <si>
    <t>Սոցիալական պաշտպանության ոլորտի զարգացման ծրագիր</t>
  </si>
  <si>
    <t>Մեթոդաբանական ձեռնարկների մշակում, հետազոտությունների անցկացում և սոցիալական ապահովության ոլորտի կադրերի վերապատրաստում</t>
  </si>
  <si>
    <t>Հաշմանդամություն ունեցող անձանց աջակցություն</t>
  </si>
  <si>
    <t>Տեսողության խնդիրներ ունեցող անձանց սոցիալ-հոգեբանական վերականգնում</t>
  </si>
  <si>
    <t>Հաշմանդամություն ունեցող անձանց սոցիալ- վերականգնողական ծառայություններ ցերեկային կենտրոնում</t>
  </si>
  <si>
    <t>Ճանապարհային ցանցի բարելավում</t>
  </si>
  <si>
    <t>Ավտոմոբիլային ճանապարհների ցանցի հսկողություն, ուսումնասիրություններ և փորձաքննություններ</t>
  </si>
  <si>
    <t>Ընդերքի ուսումնասիրության, օգտագործման և պահպանման ծառայություններ</t>
  </si>
  <si>
    <t>Ընդերքի մասին տեղեկատվության տրամադրման ծառայություններ</t>
  </si>
  <si>
    <t>Պետական գույքի կառավարում</t>
  </si>
  <si>
    <t>Պետական գույքի հաշվառման, գույքագրման, գնահատման, անշարժ գույքի պահառության, սպասարկման աշխատանքների և աճուրդների իրականացման ծառայություններ</t>
  </si>
  <si>
    <t>Շարժական գույքի պահառության կազմակերպում</t>
  </si>
  <si>
    <t>ՀՀ արդարադատության նախարարություն</t>
  </si>
  <si>
    <t>Արդարադատության ոլորտում պետական քաղաքականության մշակում, ծրագրերի համակարգում և մոնիտորինգի իրականացում</t>
  </si>
  <si>
    <t>Աջակցություն օրենսդրության զարգացման և իրավական հետազոտությունների կենտրոնի գործունեությանը</t>
  </si>
  <si>
    <t>Քրեակատարողական ծառայություններ</t>
  </si>
  <si>
    <t>Իրավախախտում կատարած անձանց գեղագիտական դաստիարակության և կրթական ծրագրերի իրականացում` առանց տարիքային սահմանափակման</t>
  </si>
  <si>
    <t>Իրավական իրազեկում և տեղեկատվության ապահովում</t>
  </si>
  <si>
    <t>Թարգմանչական ծառայություններ</t>
  </si>
  <si>
    <t>Արխիվային ծառայություններ</t>
  </si>
  <si>
    <t>Արդարադատության համակարգի աշխատակիցների վերապատրաստում և հատուկ ուսուցում</t>
  </si>
  <si>
    <t>Հատուկ ծառայողների վերապատրաստում և հատուկ ուսուցում</t>
  </si>
  <si>
    <t>Դատավորների, դատախազների, դատավորների և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</si>
  <si>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Բարձր տեխնոլոգիական արդյունաբերության էկոհամակարգի և շուկայի զարգացման ծրագիր</t>
  </si>
  <si>
    <t xml:space="preserve">Մասնագետների պատրաստման ԲՈՒՀ-մասնավոր հատված համագործակցություն </t>
  </si>
  <si>
    <t>Ձեռներեցության տեխնոլոգիական էկոհամակարգ</t>
  </si>
  <si>
    <t>Հեռահաղորդակցության ապահովում</t>
  </si>
  <si>
    <t>Հեռահաղորդակցության և կապի կանոնակարգում</t>
  </si>
  <si>
    <t>ՀՀ շրջակա միջավայրի նախարարություն</t>
  </si>
  <si>
    <t>Շրջակա միջավայրի վրա ազդեցության գնահատում և մոնիթորինգ</t>
  </si>
  <si>
    <t>Շրջակա միջավայրի վրա ազդեցության գնահատում և փորձաքննություն</t>
  </si>
  <si>
    <t>Հիդրոօդերևութաբանություն, շրջակա միջավայրի մոնիթորինգ և տեղեկատվության ապահովում</t>
  </si>
  <si>
    <t>Անտառների կառավարում</t>
  </si>
  <si>
    <t>Բնագիտական նմուշների պահպանություն և ցուցադրություն</t>
  </si>
  <si>
    <t>Գյուղատնտեսության խթանման ծրագիր</t>
  </si>
  <si>
    <t>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</si>
  <si>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Հայաստանի խաղողագործության և գինեգործության հիմնադրամ</t>
  </si>
  <si>
    <t>Պետական աջակցություն Հայաստանի Հանրապետության գյուղատնտեսական ծրագրերի իրականացմանը</t>
  </si>
  <si>
    <t>Անասնաբուծության ճյուղում իրականացվող ներդրումային ծրագրերին աջակցություն</t>
  </si>
  <si>
    <t xml:space="preserve">ՀՀ կառավարության կողմից հաստատված համապատասխան ծրագրի չափանիշները բավարարող շահառուներ </t>
  </si>
  <si>
    <t>Հայաստանի Հանրապետությունում գյուղատնտեսական նշանակության հողերի միավորմանը (կոնսոլիդացիային) աջակցություն</t>
  </si>
  <si>
    <t xml:space="preserve"> Հայաստանի Հանրապետությունում գյուղատնտեսական նշանակության հողերի միավորմանը (կոնսոլիդացիային) աջակցություն</t>
  </si>
  <si>
    <t>Բուսաբուծության խթանում և բույսերի պաշտպանություն</t>
  </si>
  <si>
    <t>Սերմերի որակի ստուգում և պետական սորտափորձարկման միջոցառումներ</t>
  </si>
  <si>
    <t>Ստանդարտների մշակում և հավատարմագրման համակարգի զարգացում</t>
  </si>
  <si>
    <t>ՓՄՁ սուբյեկտներին աջակցության ծրագրերի համակարգում և կառավարում</t>
  </si>
  <si>
    <t xml:space="preserve"> Անասնաբուժական ծառայություններ</t>
  </si>
  <si>
    <t>Գյուղատնտեսական կենդանիների պատվաստում</t>
  </si>
  <si>
    <t xml:space="preserve">Հայաստանի Հանրապետությունում խոշոր եղջերավոր կենդանիների համարակալում և հաշվառում </t>
  </si>
  <si>
    <t>Ներդրումների և արտահանման խթանման ծրագիր</t>
  </si>
  <si>
    <t>Պետական աջակցություն Հայաստանի Հանրապետությունում ներդրումային ծրագրերի խթանմանը, իրականացմանը և հետներդրումային սպասարկմանը</t>
  </si>
  <si>
    <t>Գյուղատնտեսության արդիականացման ծրագիր</t>
  </si>
  <si>
    <t>Հայաստանի Հանրապետությունում ինտենսիվ այգեգործության զարգացման նպատակով ծախսերի փոխհատուցում</t>
  </si>
  <si>
    <t>Զբոսաշրջության զարգացման ծրագիր</t>
  </si>
  <si>
    <t>Աջակցություն զբոսաշրջության զարգացմանը</t>
  </si>
  <si>
    <t>ՄԱԿ-ի Զարգացման ծրագրի (ՄԱԶԾ) hայաստանյան գրասենյակ (UNDP)</t>
  </si>
  <si>
    <t>ՀՀ պետական եկամուտների կոմիտե</t>
  </si>
  <si>
    <t>Հարկային և մաքսային ծառայություններ</t>
  </si>
  <si>
    <t>Հարկային և մաքսային ծառայողների վերապատրաստում</t>
  </si>
  <si>
    <t>ՀՀ արտաքին գործերի նախարարություն</t>
  </si>
  <si>
    <t>Միջազգային հարաբերությունների և դիվանագիտության ոլորտում մասնագետների պատրաստում և վերապատրաստում</t>
  </si>
  <si>
    <t xml:space="preserve"> ՀՀ արտաքին գործերի նախարարություն</t>
  </si>
  <si>
    <t>Հանրային հեռարձակողի խորհուրդ</t>
  </si>
  <si>
    <t xml:space="preserve"> Ռադիո և հեռուստահաղորդումների հեռարձակում</t>
  </si>
  <si>
    <t xml:space="preserve"> ՉԺՀ-ի հետ համագործակցության շրջանակներում Հայաստանի հանրային հեռուստաընկերության ենթակառուցվածքների ապահովում</t>
  </si>
  <si>
    <t>Աղյուսակ N 7.3</t>
  </si>
  <si>
    <t>Բյուջետային գլխավոր կարգադրիչների, ծրագրերի, միջոցառումների անվանումները</t>
  </si>
  <si>
    <t>Մարդկանց թրաֆիքինգի (և/կամ) շահագործման զոհերին միանվագ դրամական փոխհատուցման տրամադրում</t>
  </si>
  <si>
    <t>1117</t>
  </si>
  <si>
    <t xml:space="preserve"> Հանրային իրազեկման միջոցառումների իրականացում միջոցառման շրջանակում </t>
  </si>
  <si>
    <t>1207</t>
  </si>
  <si>
    <t>Սոցիալապես անապահով և առանձին խմբերի անձանց բժշկական օգնություն</t>
  </si>
  <si>
    <t>Թրաֆիքինգի զոհերին բժշկական օգնության ծառայություններ</t>
  </si>
  <si>
    <t>Երիտասարդական ծրագրերի շրջանակում թրաֆիքինգի դեմ պայքարի միջացառումներ</t>
  </si>
  <si>
    <t>09</t>
  </si>
  <si>
    <t>05</t>
  </si>
  <si>
    <t>Վերապատրաստման ծառայություններ</t>
  </si>
  <si>
    <t>Աջակցություն օտարերկրյա պետություններում հայալեզու թատերական ներկայացումներին</t>
  </si>
  <si>
    <t>Հայաստանի Հանրապետությունում  արդյունաբերական խեցգետնաբուծության զարգացման ծրագիր</t>
  </si>
  <si>
    <t xml:space="preserve">Գիտության բնագավառի պետական քաղաքականության մշակման, ծրագրերի համակարգման և մոնիտորինգի ծառայություններ </t>
  </si>
  <si>
    <t>Գիտական ամսագրերի և մենագրությունների հրատարակում</t>
  </si>
  <si>
    <t xml:space="preserve">ՀՀ հավաքական թիմերի մարզիկների ֆունկցիոնալ վիճակի արդյունավետության բարձրացման նպատակով վիտամինիզացիայի և սպորտում չարգելված կենսաբանական ակտիվ հավելումներով ապահովում </t>
  </si>
  <si>
    <t>Աջակցություն ՀՀ հավատարմագրման համակարգին</t>
  </si>
  <si>
    <t xml:space="preserve"> Գիտելիքահենք, նորարարական տնտեսությանը և փոքր ու միջին ձեռնարկատիրությանը աջակցություն</t>
  </si>
  <si>
    <t>Մասնագիտական կարողությունների զարգացման նպատակով շահառուներին պետական աջակցություն</t>
  </si>
  <si>
    <t xml:space="preserve"> Թողարկման և վարկանիշավորման պետական աջակցության ծրագիր</t>
  </si>
  <si>
    <t xml:space="preserve"> Տեքստիլ ոլորտում կայունության զարգացման գործընթացներին պետական աջակացության տրամադրման միջոցառում</t>
  </si>
  <si>
    <t>ՀՀ կառավարության կողմից հաստատված համապատասխան ծրագրի օպերատոր</t>
  </si>
  <si>
    <t>MASH CORPORATION</t>
  </si>
  <si>
    <t xml:space="preserve"> Աջակցություն հասարակական և այլ կազմակերպություններին</t>
  </si>
  <si>
    <t>Աջակցություն սփյուռքի հայալեզու լրատվամիջոցներին</t>
  </si>
  <si>
    <t xml:space="preserve"> Աջակցություն այլ մշակութային միջոցառումների և ծրագրերի իրականացմանը </t>
  </si>
  <si>
    <t>Դատական և հանրային պաշտպանություն</t>
  </si>
  <si>
    <t>12009</t>
  </si>
  <si>
    <t>12008</t>
  </si>
  <si>
    <t xml:space="preserve">  Բնակչության սոցիալական պաշտպանության պետական հաստատությունների (մանկատների) շրջանավարտներին դրամական աջակցություն</t>
  </si>
  <si>
    <t xml:space="preserve"> Բնակչության սոցիալական պաշտպանության պետական հաստատությունների (մանկատների) շրջանավարտներին բնակելի տարածության վարձավճարի հատուցում</t>
  </si>
  <si>
    <t xml:space="preserve">Անապահով սոցիալական խմբերին աջակցություն </t>
  </si>
  <si>
    <t xml:space="preserve">ՀՀ աշխատանքի և սոցիալական հարցերի նախարարություն, այդ թվում </t>
  </si>
  <si>
    <t xml:space="preserve">ՀՀ առողջապահության նախարարություն, այդ թվում  </t>
  </si>
  <si>
    <t xml:space="preserve">ՀՀ կրթության, գիտության, մշակույթի և սպորտի նախարարություն, այդ թվում  </t>
  </si>
  <si>
    <t>Տարեց և (կամ) հաշմանդամություն ունեցող անձանց խնամքի տրամադրում, կյանքի դժվարին իրավիճակում հայտնված անձանց սննդի կազմակերպում և կացարանով ապահովում</t>
  </si>
  <si>
    <t>Տարեց և (կամ) հաշմանդամություն ունեցող անձանց ցերեկային խնամքի տրամադրում և սոցիալապես անապահով անձանց սննդի կազմակերպում</t>
  </si>
  <si>
    <t xml:space="preserve"> Իմունականխարգելման ազգային ծրագիր</t>
  </si>
  <si>
    <t>Դեղերի փորձաքննության ծառայությունների իրականացում</t>
  </si>
  <si>
    <t>12001</t>
  </si>
  <si>
    <t>Տեղեկատվական տեխնոլոգիաների և դրանց հետ փոխկապակցված համակարգերի կառավարում</t>
  </si>
  <si>
    <t xml:space="preserve"> Հայաստանի Հանարապետության տնտեսապես բարդ ապրանքների արտադրությամբ զբաղվող առևտրային ընկերություններին պետական աջակցություն</t>
  </si>
  <si>
    <t xml:space="preserve"> Մշակող արդյունաբերության ոլորտում աշխատողների ներգրավմանը պետական աջակցության տրամադրում</t>
  </si>
  <si>
    <t xml:space="preserve">Աջակցություն կերպարվեստին   </t>
  </si>
  <si>
    <t>«ՀՀ 2025 թվականի պետական բյուջեի մասինե ՀՀ օրենքով նախատեսված այն ծրագրերի միջոցառումների ցանկը, որոնց գծով հատկացումները տնտեսվարող սուբյեկտներին տրամադրվելու են դրամաշնորհների տեսքով</t>
  </si>
  <si>
    <t>Տեխնիկական անվտանգության կանոնակարգման ծառայություններ</t>
  </si>
  <si>
    <t>Սեյսմիկ պաշտպանություն</t>
  </si>
  <si>
    <t>ՀՀ Ազգային Ժողով</t>
  </si>
  <si>
    <t xml:space="preserve"> ՀՀ Ազգային ժողովի լիազորությունների իրականացման ապահովում</t>
  </si>
  <si>
    <t xml:space="preserve"> ՀՀ Ազգային ժողովի գործունեության ապահովում, օրենսդրական, վերլուծական և ներկայացուցչական ծառայություններ</t>
  </si>
  <si>
    <t>Միավորված ազգերի կազմակերպության զարգացման ծրագիր</t>
  </si>
  <si>
    <t>«Արմենպրես» պետական լրատվական գործակալություն» ՓԲԸ</t>
  </si>
  <si>
    <t>«Միր» միջպետական հեռուստառադիոընկերության Հայաստանի Հանրապետության ազգային մասնաճյուղ</t>
  </si>
  <si>
    <t xml:space="preserve"> «Սպասարկում» ՊՈԱԿ</t>
  </si>
  <si>
    <t>«Էլեկտրոնային կառավարման ենթակառուցվածքների ներդրման գրասենյակ» ՓԲԸ</t>
  </si>
  <si>
    <t>«Հանրապետական անասնաբուժասանիտարական և բուսասանիտարական լաբորատոր ծառայությունների կենտրոն» ՊՈԱԿ</t>
  </si>
  <si>
    <t>ՀՀ վերաբերյալ պաշտոնական տեղեկատվության ապահովում նաև միջազգային հարթակներում</t>
  </si>
  <si>
    <t>Գյուղատնտեսական մշակաբույսերի և բույսերի պաշտպանության միջոցների վերահսկողություն՝ լաբորատոր փորձարկումների միջոցով</t>
  </si>
  <si>
    <t>«Հանրապետական անասնաբուժասանիտարական և բուսասանիտարական լաբորատոր ծառայությունների կենտրոն»ՊՈԱԿ</t>
  </si>
  <si>
    <t>«Հանրային կապերի և տեղեկատվության կենտրոն» ՊՈԱԿ</t>
  </si>
  <si>
    <t>«Կառավարական առանձնատների տնտեսություն» ՊՈԱԿ</t>
  </si>
  <si>
    <t>«Հիվանդությունների վերահսկման և կանխարգելման ազգային կենտրոն» ՊՈԱԿ</t>
  </si>
  <si>
    <t>«Դեղերի և բժշկական պարագաների ապահովման ազգային կենտրոն» ՊՈԱԿ</t>
  </si>
  <si>
    <t>«Դեղերի և բժշկական տեխնոլոգիաների փորձագիտական կենտրոն» ՊՈԱԿ</t>
  </si>
  <si>
    <t>«Սպորտի կառավարման կենտրոն» ՓԲԸ</t>
  </si>
  <si>
    <t>«Հայաստանի աթլետիկայի ֆեդերացիա» ՀԿ</t>
  </si>
  <si>
    <t>«Հայաստանի բասկետբոլի ֆեդերացիա» ՀԿ</t>
  </si>
  <si>
    <t>«Հայաստանի Հանրապետության բռնցքամարտի ֆեդերացիա» ՀԿ</t>
  </si>
  <si>
    <t>«Հայաստանի գեղասահքի ֆեդերացիա» ՀԿ</t>
  </si>
  <si>
    <t>«Հայաստանի դահուկային սպորտի ֆեդերացիա» ՀԿ</t>
  </si>
  <si>
    <t>«Հայաստանի ըմբշամարտի ֆեդերացիա» ՀԿ</t>
  </si>
  <si>
    <t>«Հայաստանի ազգային կանոէի ֆեդերացիա» ՀԿ</t>
  </si>
  <si>
    <t>«Լողի հայկական դաշնություն» ՀԿ</t>
  </si>
  <si>
    <t>«Հայաստանի կարատեի ֆեդերացիա» ՀԿ</t>
  </si>
  <si>
    <t>«Հայաստանի ծանրամարտի ֆեդերացիա» ՀԿ</t>
  </si>
  <si>
    <t>«Հայաստանի հանդբոլի ֆեդերացիա» ՀԿ</t>
  </si>
  <si>
    <t>«Հայաստանի հեծանվային մարզաձևի ֆեդերացիա» ՀԿ</t>
  </si>
  <si>
    <t>«Հայկական առագաստանավային սպորտի ֆեդերացիա» ՀԿ</t>
  </si>
  <si>
    <t>«Հայաստանի ձյուդոյի ֆեդերացիա» ՀԿ</t>
  </si>
  <si>
    <t>«Հայաստանի մարմնամարզության ֆեդերացիա» ՀԿ</t>
  </si>
  <si>
    <t>«Հայաստանի նետաձգության ազգային ֆեդերացիա» ՀԿ</t>
  </si>
  <si>
    <t>«Հայաստանի սամբոյի ֆեդերացիա» ՀԿ</t>
  </si>
  <si>
    <t>«Հայաստանի սուսերամարտի ֆեդերացիա» ՀԿ</t>
  </si>
  <si>
    <t>«Հայաստանի վոլեյբոլի ֆեդերացիա» ՀԿ</t>
  </si>
  <si>
    <t xml:space="preserve">«Հայաստանի ավանդական ուշուի ֆեդերացիա» ՀԿ </t>
  </si>
  <si>
    <t xml:space="preserve">«Խոտի հոկեյի հայկական ֆեդերացիա» ՀԿ </t>
  </si>
  <si>
    <t>«Հայաստանի բադմինթոնի ֆեդերացիա» ՀԿ</t>
  </si>
  <si>
    <t>«Արտիստիկ լողի ֆեդերացիա» ՀԿ</t>
  </si>
  <si>
    <t>«Հայաստանի թենիսի ֆեդերացիա» ՀԿ</t>
  </si>
  <si>
    <t>«Հայաստանի ջրագնդակի ֆեդերացիա» ՀԿ</t>
  </si>
  <si>
    <t>«Հայաստանի սպորտային պարերի ֆեդերացիա» ՀԿ</t>
  </si>
  <si>
    <t xml:space="preserve">«Հայաստանի ժամանակակից հնգամարտի ազգային ֆեդերացիա» ՀԿ </t>
  </si>
  <si>
    <t xml:space="preserve">«Հայաստանի ձիասպորտի ֆեդերացիա» ՀԿ </t>
  </si>
  <si>
    <t xml:space="preserve">«Հայաստանի քիք-բոքսինգի ֆեդերացիա» ՀԿ </t>
  </si>
  <si>
    <t xml:space="preserve">«Ալպինիզմի և լեռնային տուրիզմի հայկական ֆեդերացիա» ՀԿ </t>
  </si>
  <si>
    <t xml:space="preserve">«Հայաստանի մուայթայի ֆեդերացիա» ՀԿ </t>
  </si>
  <si>
    <t xml:space="preserve">«Հայաստանի ազգային գոլֆի ասոցիացիա» ՀԿ </t>
  </si>
  <si>
    <t>«Հայաստանի կույրերի միավորում» ՀԿ</t>
  </si>
  <si>
    <t>«Հայաստանի ազգային պարալիմպիկ կոմիտե» ՀԿ</t>
  </si>
  <si>
    <t>«Հայկական հատուկ օլիմպիադաներ» ՀԿ</t>
  </si>
  <si>
    <t>«Հայաստանի Հանրապետության հաշմանդամային սպորտի ֆեդերացիա» ՀԿ</t>
  </si>
  <si>
    <t>«Սուրդլիմպիկ հայկական սպորտային կոմիտե» ՀԿ</t>
  </si>
  <si>
    <t>«Հայաստանի շախմատի ակադեմիա» հիմնադրամ</t>
  </si>
  <si>
    <t xml:space="preserve"> Եվրոպայի երիտասարդության օլիմպիական փառատոներին մասնակցության ապահովում</t>
  </si>
  <si>
    <t>«Հայաստանի աթլետիկայի ֆեդերացիա» ՀԿ, «Հայաստանի բասկետբոլի ֆեդերացիա» ՀԿ, «Հայաստանի Հանրապետության բռնցքամարտի ֆեդերացիա» ՀԿ, «Հայաստանի դահուկային սպորտի ֆեդերացիա» ՀԿ, «Հայաստանի ըմբշամարտի ֆեդերացիա» ՀԿ, «Լողի հայկական դաշնություն» ՀԿ, «Հայաստանի կարատեի ֆեդերացիա» ՀԿ, «Հայաստանի ծանրամարտի ֆեդերացիա» ՀԿ, «Հայաստանի հեծանվային մարզաձևի ֆեդերացիա» ՀԿ, «Հայաստանի հրաձգության ֆեդերացիա» ՀԿ, «Հայաստանի ձյուդոյի ֆեդերացիա» ՀԿ, «Հայաստանի մարմնամարզության ֆեդերացիա» ՀԿ, «Հայաստանի ջրացատկի ֆեդերացիա» ՀԿ, «Հայաստանի սամբոյի ֆեդերացիա» ՀԿ, «Հայաստանի սուսերամարտի ֆեդերացիա» ՀԿ</t>
  </si>
  <si>
    <t xml:space="preserve"> Հայաստանում խոշոր մրցաշարերի, աշխարհի և Եվրոպայի առաջնությունների կազմակերպում և անցկացում</t>
  </si>
  <si>
    <t xml:space="preserve"> Հայաստանում Ֆրանկոֆոնիայի մարզամշակութային խաղերի նախապատրաստում և անցկացում</t>
  </si>
  <si>
    <t>Սպորտային միջոցառումների կազմակերպում</t>
  </si>
  <si>
    <t>«Մասնագիտական կրթության որակի ապահովան ազգային կենտրոն» հիմնադրամ</t>
  </si>
  <si>
    <t>«Պատմամշակութային ժառանգության գիտահետազոտական կենտրոն» ՊՈԱԿ</t>
  </si>
  <si>
    <t>«Մշակութային արժեքների փորձաքիտական կենտրոն» ՊՈԱԿ</t>
  </si>
  <si>
    <t>«Սոցիալական ձեռնարկատիրությունը` որպես երիտասարդության առաջընթացի, երիտասարդների շրջանում գործարարության, սոցիալիզացիայի, առաջնորդության (այդ թվում՝ երիտասարդ կանանց) խթանման մեխանիզմ» ծրագրի իրականացում</t>
  </si>
  <si>
    <t>Համահայկական ճանաչողական և համագործակցության միջոցառում</t>
  </si>
  <si>
    <t>«Աուդիովիզուալ լրագրողների ասոցիացիա» ՀԿ</t>
  </si>
  <si>
    <t xml:space="preserve">Միջազգային երիտասարդական ֆորումի կազմակերպում </t>
  </si>
  <si>
    <t>«Բնակարան երիտասարդներին» վերաֆինանսավորում իրականացնող վարկային կազմակերպություն» ՓԲԸ</t>
  </si>
  <si>
    <t xml:space="preserve"> Պետական աջակցություն տեղեկատվական տեխնոլոգիաների ոլորտում գործունեություն իրականացնող առևտրային կազմակերպություններին և անհատ ձեռնարկատերերին</t>
  </si>
  <si>
    <t>Ազգային փոքրամասնությունների համար Հայաստանում լույս տեսնող տպագիր  լրատվամիջոցներ</t>
  </si>
  <si>
    <t>«Դնիպրո-Սլավուտիչ» (հայերեն, ուկրաիներեն)</t>
  </si>
  <si>
    <t>«Դավթի Վահան» (հայերեն, եբայերեն, ռուսերեն)</t>
  </si>
  <si>
    <t>«Բելառուս» (հայերեն, ռուսերեն, բելառուսերեն)</t>
  </si>
  <si>
    <t>«Ասիրիսկիե նովոստի» (հայերեն, ռուսերեն, ասորերեն)</t>
  </si>
  <si>
    <t xml:space="preserve">«Էզդիխանա» (հայերեն, եզդիերեն, ռուսերեն) </t>
  </si>
  <si>
    <t>«Զագրոս» (հայերեն, քրդերեն)</t>
  </si>
  <si>
    <t>«Իլիոս» (հայերեն, հունարեն, ռուսերեն)</t>
  </si>
  <si>
    <t>«Ռյա-Թազա» (հայերեն, քրդերեն)</t>
  </si>
  <si>
    <t>«Լալըշ» (հայերեն, եզդիերն)</t>
  </si>
  <si>
    <t xml:space="preserve">«Ուկրաինա» Հայաստանի ուկրաինացիների ֆեդերացիա» ՀԿ </t>
  </si>
  <si>
    <t>«Հայաստանի հրեական համայնք» ՀԿ</t>
  </si>
  <si>
    <t xml:space="preserve">«Հայաստանի «Երևանի բելառուսների համայնք «Բելառուս» ՀԿ </t>
  </si>
  <si>
    <t>«Հայաստանի ասորական «Խայադթա» ֆեդերացիա» ՀԿ</t>
  </si>
  <si>
    <t>«Եզդիների ազգային միություն» ՀԿ</t>
  </si>
  <si>
    <t>«Հայաստանի քրդական ազգային խորհուրդ» ՀԿ</t>
  </si>
  <si>
    <t>«Երևան քաղաքի «Իլիոս» հույների համայնք» ՀԿ</t>
  </si>
  <si>
    <t>«Ռյա-Թազա» թերթի խմբագրություն» ՍՊԸ</t>
  </si>
  <si>
    <t>«Եզդիների ազգային կոմիտե» ՀԿ</t>
  </si>
  <si>
    <t>«Գրական թերթ»</t>
  </si>
  <si>
    <t>«Գրեթերթ»</t>
  </si>
  <si>
    <t>«Նորք»</t>
  </si>
  <si>
    <t>«Կայարան»</t>
  </si>
  <si>
    <t>«granish.org»</t>
  </si>
  <si>
    <t>«Երկունք»</t>
  </si>
  <si>
    <t xml:space="preserve">«groghutsav.am» </t>
  </si>
  <si>
    <t xml:space="preserve">«Եղեգան փող» </t>
  </si>
  <si>
    <t>«Գրական թերթ» խմբագրություն» ՍՊԸ</t>
  </si>
  <si>
    <t>«Սատիրիկոն» ՍՊԸ</t>
  </si>
  <si>
    <t>Հայաստանի գրողների միության հասարակական կազմակերպության «Նորք» հանդես» ՍՊԸ</t>
  </si>
  <si>
    <t>«Գրական կայարան» գրական, մշակութային ՀԿ</t>
  </si>
  <si>
    <t>«Գրանիշ գրական համայնք» ՀԿ</t>
  </si>
  <si>
    <t>«Թռիչք» կրթամշակութային և խորհրդատվական» ՀԿ</t>
  </si>
  <si>
    <t>«Գրող» գրական, մշակութային հիմնադրամ</t>
  </si>
  <si>
    <t>«ա-ակտուալ»</t>
  </si>
  <si>
    <t>«kinoashkharh.am»</t>
  </si>
  <si>
    <t>«art-collage.com»</t>
  </si>
  <si>
    <t xml:space="preserve">«ardi.am» </t>
  </si>
  <si>
    <t>«cultural.am»</t>
  </si>
  <si>
    <t xml:space="preserve">«anmmedia.am» </t>
  </si>
  <si>
    <t>«Սյունյաց երկիր մշակութային»</t>
  </si>
  <si>
    <t xml:space="preserve">«Հայաստանի կույրերի միավորման բյուլետեն» </t>
  </si>
  <si>
    <t>Շահառու կազմակերպություններ</t>
  </si>
  <si>
    <t xml:space="preserve"> Թվային փոխակերպման գործընթացի իրականացում</t>
  </si>
  <si>
    <t xml:space="preserve"> Տեղեկատվական անվտանգության, Էլեկտրոնային կառավարման համակարգի ներդրման և զարգացման ոլորտներում քաղաքականության իրականացում</t>
  </si>
  <si>
    <t>«Տեղեկատվական անվտանգության և կրիպտոգրաֆիայի ազգային կենտրոն» ՊՈԱԿ</t>
  </si>
  <si>
    <t>«Հեռահաղորդակցության հանրապետական կենտրոն» ՊՈԱԿ</t>
  </si>
  <si>
    <t xml:space="preserve"> Էլեկտրաէներգետիկ համակարգի զարգացման ծրագիր</t>
  </si>
  <si>
    <t xml:space="preserve"> Հայաստանի Հանրապետությունում նոր ատոմային էներգաբլոկի (էներգաբլոկների) կառուցման ծրագրի կառավարում</t>
  </si>
  <si>
    <t>«Ատոմային նոր էներգաբլոկի կառուցում» ՓԲԸ</t>
  </si>
  <si>
    <t>«Գույքի գնահատման և աճուրդի կենտրոն» ՊՈԱԿ</t>
  </si>
  <si>
    <t>«Հանրապետական երկրաբանական ֆոնդ» ՊՈԱԿ</t>
  </si>
  <si>
    <t>«Ճանապարհային դեպարտամենտ» հիմնադրամ</t>
  </si>
  <si>
    <t xml:space="preserve"> Կոնյակի սպիրտի արտահանման աջակցության ծրագրի շրջանակներում տրամադրվող աջակցություն</t>
  </si>
  <si>
    <t xml:space="preserve">Սպանդանոցային ծառայություն մատուցող տնտեսավարողներին աջակցության տրամադրում </t>
  </si>
  <si>
    <t>Բուսասանիտարիայի ծառայությունների, հողերի ագրոքիմիական հետազոտության և բերրիության բարձրացման միջոցառումների իրականացում</t>
  </si>
  <si>
    <t>Մթերատվության բարձրացման փորձնական ծրագրի շրջանակներում կովերի արհեստական սերմնավորման միջոցառումների իրականացում</t>
  </si>
  <si>
    <t>Ոչխարաբուծության և այծաբուծության զարգացման ծրագրին աջակցություն</t>
  </si>
  <si>
    <t>Մեղվաբուծության զարգացման փորձնական ծրագրի իրականացման համար պետական աջակցություն</t>
  </si>
  <si>
    <t>Հայաստանի կինոյի հիմնադրամ</t>
  </si>
  <si>
    <t>Կինոծրագրերի իրականացում</t>
  </si>
  <si>
    <t>Կինոարտադրության ներդրումների վերադարձ</t>
  </si>
  <si>
    <t>«Արցախի Տիգրանակերտ» ՀԿ</t>
  </si>
  <si>
    <t>«Հայկական ճարտարապետություն ուսումնասիրող հիմնադրամ»</t>
  </si>
  <si>
    <t>«Հայաստանի ազգային պատկերասրահ»ՊՈԱԿ</t>
  </si>
  <si>
    <t>«Հայաստանի պատմության թանգարան» ՊՈԱԿ</t>
  </si>
  <si>
    <t>«Ե.Չարենցի անվան գրականության և արվեստի թանգարան» ՊՈԱԿ</t>
  </si>
  <si>
    <t>«Հովհաննես Շարամբեյանի անվան ժողովրդական ստեղծագործության կենտրոն»ՊՈԱԿ</t>
  </si>
  <si>
    <t>«Ռուսական արվեստի թանգարան /պրոֆ. Ա.Աբրահամյանի հավաքածու/»ՊՈԱԿ</t>
  </si>
  <si>
    <t>«Մ.Սարյանի տուն-թանգարան»ՊՈԱԿ</t>
  </si>
  <si>
    <t>«Հ.Թումանյանի թանգարան» ՊՈԱԿ</t>
  </si>
  <si>
    <t>«Ե.Չարենցի տուն-թանգարան» ՊՈԱԿ</t>
  </si>
  <si>
    <t>«Ա.Իսահակյանի տուն-թանգարան» ՊՈԱԿ</t>
  </si>
  <si>
    <t>«Ա.Սպենդիարյանի տուն-թանգարան» ՊՈԱԿ</t>
  </si>
  <si>
    <t>«Ա.Խաչատրյանի տուն-թանգարան» ՊՈԱԿ</t>
  </si>
  <si>
    <t>«Հայ և ռուս ժողովուրդների բարեկամության թանգարան» ՊՈԱԿ</t>
  </si>
  <si>
    <t>«Երվանդ Քոչարի թանգարան» ՊՈԱԿ</t>
  </si>
  <si>
    <t>«Ս.Փարաջանովի թանգարան» ՊՈԱԿ</t>
  </si>
  <si>
    <t>«Օրբելի եղբայրների տուն-թանգարան» ՊՈԱԿ</t>
  </si>
  <si>
    <t>«Պատմամշակութային արգելոց-թանգարանների և պատմական միջավայրի պահպանության ծառայություն» ՊՈԱԿ</t>
  </si>
  <si>
    <t>«Կոմիտասի թանգարան-ինստիտուտ» ՊՈԱԿ</t>
  </si>
  <si>
    <t>«Խ.Աբովյանի տուն-թանգարան» ՊՈԱԿ</t>
  </si>
  <si>
    <t>«Սարդարապատի հերոսամարտի հուշահամալիր, 
Հայոց ազգագրության և ազատագրական պայքարի պատմության ազգային թանգարան» ՊՈԱԿ</t>
  </si>
  <si>
    <t>«Ալեքսանդր Թամանյանի անվան ճարտարապետության ազգային թանգարան-ինստիտուտ» ՊՈԱԿ</t>
  </si>
  <si>
    <t>«Սպարապետ Վ.Սարգսյանի տուն-թանգարան» ՊՈԱԿ</t>
  </si>
  <si>
    <t>«Պ.Սևակի անվան տուն-թանգարան» ՊՈԱԿ</t>
  </si>
  <si>
    <t>«ՀՀ Գեղարքունիքի մարզի երկրագիտական թանգարան» ՊՈԱԿ</t>
  </si>
  <si>
    <t>«Լոռու-Փամբակի երկրագիտական թանգարան» ՊՈԱԿ</t>
  </si>
  <si>
    <t>«Գյումրու քաղաքային կենցաղի և ժողովրդական ճարտարապետության թանգարան» ՊՈԱԿ</t>
  </si>
  <si>
    <t>«ՀՀ Շիրակի մարզի երկրագիտական թանգարան» ՊՈԱԿ</t>
  </si>
  <si>
    <t>«Կապանի երկրագիտական թանգարան» ՊՈԱԿ</t>
  </si>
  <si>
    <t xml:space="preserve">«Եղեգնաձորի երկրագիտական թանգարան» ՊՈԱԿ </t>
  </si>
  <si>
    <t>«Հովհաննես Շարամբեյանի անվան ժողովրդական արվեստների թանգարան» ՊՈԱԿ</t>
  </si>
  <si>
    <t>Պատմամշակութային արգելոց-թանգարանների և պատմական միջավայրի պահպանության ծառայություն ՊՈԱԿ,
Պատմամշակութային ժառանգության գիտահետազոտական կենտրոն» ՊՈԱԿ,
ՀՀ ԳԱԱ «Հնագիտության և ազգագրության ինստիտուտ» ՊՈԱԿ</t>
  </si>
  <si>
    <t>«Կրթական տեխնոլոգիաների ազգային կենտրոն» ՊՈԱԿ</t>
  </si>
  <si>
    <t xml:space="preserve">Տեղեկատվական մոդուլային կենտրոնների ստեղծում </t>
  </si>
  <si>
    <t>Պատմամշակութային արգելոց-թանգարանների և պատմական միջավայրի պահպանության ծառայություն ՊՈԱԿ</t>
  </si>
  <si>
    <t>«Ֆեստիվառ» փառատոն</t>
  </si>
  <si>
    <t>Հոգևոր երաժշտության փառատոն</t>
  </si>
  <si>
    <t>«Հայաստանի հանրային հեռուստաընկերություն» ՓԲԸ</t>
  </si>
  <si>
    <t>«Կամերային երաժշտության ազգային կենտրոն» ՊՈԱԿ</t>
  </si>
  <si>
    <t>«Ստեփանավանի մշակույթի և ժամանցի կենտրոն» ՊՈԱԿ</t>
  </si>
  <si>
    <t>«Երեխաների հատուկ ստեղծագործական կենտրոն» ՊՈԱԿ</t>
  </si>
  <si>
    <t>«Հայաստանի ազգային օլիմպիական կոմիտե» ՀԿ</t>
  </si>
  <si>
    <t>«Հակադոպինգային գործակալություն» ՊՈԱԿ</t>
  </si>
  <si>
    <t>«Հայաստանի ֆիզիկական կուլտուրայի և սպորտի պետական ինստիտուտ» հիմնադրամ</t>
  </si>
  <si>
    <t>«Հայաստանի ազգային գրադարան» ՊՈԱԿ</t>
  </si>
  <si>
    <t>«Ակտուալ արվեստ» մշակութային ՀԿ</t>
  </si>
  <si>
    <t>«Եռանկյուն» սոցիալ-մշակութային ՀԿ</t>
  </si>
  <si>
    <t>«Արթնախագիծ» կրթամշակութային ՀԿ</t>
  </si>
  <si>
    <t>«Արդի» գիտամշակութային լրատվական ՀԿ</t>
  </si>
  <si>
    <t>«Մշակութային հասարակություն» ՀԿ</t>
  </si>
  <si>
    <t>«Էյ Էն Էմ» ՓԲԸ</t>
  </si>
  <si>
    <t>«Սյունյաց աշխարհ» ՍՊԸ</t>
  </si>
  <si>
    <t>«Հայաստանի կույրերի միավորման «Հրատարակչություն» ՍՊԸ</t>
  </si>
  <si>
    <t>«Խնկո-Ապոր անվան ազգային մանկական գրադարան» ՊՈԱԿ</t>
  </si>
  <si>
    <t>«Վ.Պետրոսյանի անվան Արագածոտնի մարզային գրադարան» ՊՈԱԿ</t>
  </si>
  <si>
    <t>«Օ.Չուբարյանի անվան Արարատի մարզային գրադարան» ՊՈԱԿ</t>
  </si>
  <si>
    <t>«Արմավիրի մարզային գրադարան» ՊՈԱԿ</t>
  </si>
  <si>
    <t>«Վ.Պետրոսյանի անվան Գեղարքունիքի մարզային գրադարան» ՊՈԱԿ</t>
  </si>
  <si>
    <t>«Կոտայքի մարզային գրադարան» ՊՈԱԿ</t>
  </si>
  <si>
    <t>«Շիրակի մարզային գրադարան» ՊՈԱԿ</t>
  </si>
  <si>
    <t>«Սյունիքի մարզային գրադարան» ՊՈԱԿ</t>
  </si>
  <si>
    <t>«Տավուշի մարզային գրադարան» ՊՈԱԿ</t>
  </si>
  <si>
    <t>«Լոռու մարզային գրադարան» ՊՈԱԿ</t>
  </si>
  <si>
    <t>«Վայոց ձորի մարզային գրադարան» ՊՈԱԿ</t>
  </si>
  <si>
    <t>«Ե. Չարենցի անվան գրականության և արվեստի թանգարան» ՊՈԱԿ</t>
  </si>
  <si>
    <t>Սևանի իշխանի պաշարների վերականգնման և ձկնաբուծության զարգացման հիմնադրամի առողջացմանն ուղղված աջակցություն</t>
  </si>
  <si>
    <t>Սևանի իշխանի պաշարների վերականգնման և ձկնաբուծության զարգացման հիմնադրամ</t>
  </si>
  <si>
    <t>«Հայաստանի Հանրապետության Վարչապետի գավաթ» սիրողական խճուղային հեծանվավազքի մրցաշարի անցկացում</t>
  </si>
  <si>
    <t xml:space="preserve"> «Հայաստանի Հանրապետության Վարչապետի գավաթ» սիրողական խճուղավազքի մրցաշարի անցկացում </t>
  </si>
  <si>
    <t>«Հայաստանի Հանրապետության Վարչապետի գավաթ» սիրողական լողի մրցաշարի անցկացում</t>
  </si>
  <si>
    <t>«Ուսանողական մարզական ֆեդերացիա» ՀԿ</t>
  </si>
  <si>
    <t>«Հայաստանի Հանրապետության Վարչապետի գավաթ» սիրողական սեղանի թենիսի մրցաշարի անցկացում</t>
  </si>
  <si>
    <t>«Հայաստանի Հանրապետության Վարչապետի գավաթ» դպրոցականների թիմային խճուղավազքի անցկացում</t>
  </si>
  <si>
    <t xml:space="preserve"> Հայաստանի Հանրապետության վարչապետի հովանու ներքո ուժային կառույցների միջև անցկացվող բանակային խաղեր</t>
  </si>
  <si>
    <t>«Հիդրոօդերևութաբանության և մոնիթորինգի կենտրոն» ՊՈԱԿ</t>
  </si>
  <si>
    <t>«Հայանտառ» ՊՈԱԿ</t>
  </si>
  <si>
    <t>Անտառկառավարման և անտառպահպանական ծառայություններ</t>
  </si>
  <si>
    <t xml:space="preserve"> «Արփի լիճ» ազգային պարկի  կառավարում</t>
  </si>
  <si>
    <t xml:space="preserve"> «Խոսրովի անտառ» պետական արգելոցի  կառավարում</t>
  </si>
  <si>
    <t xml:space="preserve"> «Արգելոցապարկային համալիր» բնության հատուկ պահպանվող տարածքների  կառավարում</t>
  </si>
  <si>
    <t xml:space="preserve"> «Դիլիջան» ազգային պարկի  կառավարում</t>
  </si>
  <si>
    <t xml:space="preserve"> «Սևան» ազգային պարկի կառավարում</t>
  </si>
  <si>
    <t xml:space="preserve"> Բնական ռեսուրսների և բնության հատուկ պահպանվող տարածքների կառավարում</t>
  </si>
  <si>
    <t>«Սևան» ազգային պարկ» ՊՈԱԿ</t>
  </si>
  <si>
    <t>«Դիլիջան» ազգային պարկ» ՊՈԱԿ</t>
  </si>
  <si>
    <t>«Խոսրովի անտառ» պետական արգելոց» ՊՈԱԿ</t>
  </si>
  <si>
    <t xml:space="preserve"> «Արփի լիճ» ազգային պարկ» ՊՈԱԿ</t>
  </si>
  <si>
    <t xml:space="preserve"> «Զանգեզուր» կենսոլորտային համալիր» ՊՈԱԿ</t>
  </si>
  <si>
    <t xml:space="preserve">«Հայաստանի բնության պետական թանգարան» ՊՈԱԿ </t>
  </si>
  <si>
    <t xml:space="preserve"> «Զանգեզուր կենսոլորտային համալիր» բնության հատուկ պահպանվող տարածքների կառավարում</t>
  </si>
  <si>
    <t>«Շրջակա միջավայրի վրա ազդեցության փորձաքննական կենտրոն»ՊՈԱԿ</t>
  </si>
  <si>
    <t xml:space="preserve"> Հայաստանի Հանրապետության մարզերում դպրոցահասակ երեխաների առողջ ապրելակերպի խրախուսում</t>
  </si>
  <si>
    <t xml:space="preserve"> Բասկետբոլի դպրոցականների լիգայի անցկացում</t>
  </si>
  <si>
    <t>«Արբիտրաժի և հաշտարարության հայաստանյան կենտրոն» հիմնադրամ</t>
  </si>
  <si>
    <t>«Իրավական կրթության և վերականգնողական ծրագրերի իրականացման կենտրոն» ՊՈԱԿ</t>
  </si>
  <si>
    <t>«Հայաստանի ազգային արխիվ» ՊՈԱԿ</t>
  </si>
  <si>
    <t>«Արդարադատության ակադեմիա» ՊՈԱԿ</t>
  </si>
  <si>
    <t>Աջակցություն «Արբիտրաժի և հաշտարարության հայաստանյան կենտրոն» հիմնադրամի գործունեությանը</t>
  </si>
  <si>
    <t>«Ա.Սպենդիարյանի անվան օպերայի և բալետի ազգային ակադեմիական թատրոն» ՊՈԱԿ</t>
  </si>
  <si>
    <t>«Գ.Սունդուկյանի անվան ազգային ակադեմիական թատրոն» ՊՈԱԿ</t>
  </si>
  <si>
    <t>«Հ.Պարոնյանի անվան երաժշտական կոմեդիայի պետական թատրոն» ՊՈԱԿ</t>
  </si>
  <si>
    <t>«Կ.Ստանիսլավսկու անվան պետական ռուսական դրամատիկական թատրոն» ՊՈԱԿ</t>
  </si>
  <si>
    <t>«Գյումրու Վ.Աճեմյանի անվան պետական դրամատիկական թատրոն» ՊՈԱԿ</t>
  </si>
  <si>
    <t>«Հ. Թումանյանի անվան ազգային տիկնիկային թատրոն»  ՊՈԱԿ</t>
  </si>
  <si>
    <t>«Վանաձորի Հ.Աբելյանի անվան պետական դրամատիկական թատրոն» ՊՈԱԿ</t>
  </si>
  <si>
    <t>«Արտաշատի Ա.Խարազյանի անվան պետական դրամատիկական թատրոն» ՊՈԱԿ</t>
  </si>
  <si>
    <t>«Երևանի կամերային պետական թատրոն» ՊՈԱԿ</t>
  </si>
  <si>
    <t>«Սոս Սարգսյանի անվան համազգային թատրոն» ՊՈԱԿ</t>
  </si>
  <si>
    <t>«Գորիսի Վ.Վաղարշյանի անվան պետական դրամատիկական թատրոն» ՊՈԱԿ</t>
  </si>
  <si>
    <t>«Երևանի խամաճիկների պետական թատրոն» ՊՈԱԿ</t>
  </si>
  <si>
    <t>«Երևանի մնջախաղի պետական թատրոն» ՊՈԱԿ</t>
  </si>
  <si>
    <t>«Խորեոգրաֆիայի պետական թատրոն» ՊՈԱԿ</t>
  </si>
  <si>
    <t>«ՀՀ Գեղարքունիքի մարզի Լ.Քալանթարի անվան դրամատիկական թատրոն» ՊՈԱԿ</t>
  </si>
  <si>
    <t>«Ա.Շիրվանզադեի անվան պետական դրամատիկական թատրոն»ՊՈԱԿ</t>
  </si>
  <si>
    <t>«Հայաստանի ազգային ֆիլհարմոնիկ նվագախումբ» ՊՈԱԿ</t>
  </si>
  <si>
    <t>«Հայաստանի պետական սիմֆոնիկ նվագախումբ» ՊՈԱԿ</t>
  </si>
  <si>
    <t>«Հայաստանի պետական ֆիլհարմոնիա» ՊՈԱԿ</t>
  </si>
  <si>
    <t>«Ժողովրդական երաժշտության և պարի ազգային կենտրոն» ՊՈԱԿ</t>
  </si>
  <si>
    <t>«Հայաստանի էստրադային ջազ նվագախումբ» ՊՈԱԿ</t>
  </si>
  <si>
    <t>«Հայաստանի երգի պետական թատրոն» ՊՈԱԿ</t>
  </si>
  <si>
    <t>«Գյումրու պետական սիմֆոնիկ նվագախումբ» ՊՈԱԿ</t>
  </si>
  <si>
    <t>«Գյումրու ժողովրդական գործիքների պետական նվագախումբ» ՊՈԱԿ</t>
  </si>
  <si>
    <t>«Հայաստանի Հանրապետության արտաքին գործերի նախարարության դիվանագիտական դպրոց» ՊՈԱԿ</t>
  </si>
  <si>
    <t xml:space="preserve">Միջազգային թատերական նախագծերին թատերախմբերի մասնակցություն </t>
  </si>
  <si>
    <t>Արամ Խաչատրյանի անվան  միջազգային մրցույթ</t>
  </si>
  <si>
    <t>«Արամ Խաչատրյան» մշակութային հիմնադրամ</t>
  </si>
  <si>
    <t>«Կոմիտաս» միջազգային գիտաժողով-փառատոն</t>
  </si>
  <si>
    <t>Երգեհոնային երաժշտության միջազգային փառատոն</t>
  </si>
  <si>
    <t>«Գյուղատնտեսական ծառայությունների կենտրոն» ՊՈԱԿ</t>
  </si>
  <si>
    <t>«Գյուղատնտեսական հետազոտությունների և հավաստագրման կենտրոն» ՊՈԱԿ</t>
  </si>
  <si>
    <t xml:space="preserve">Փոքր և միջին «Խելացի» անասնաշենքերի կառուցման կամ վերակառուցման և դրանց տեխնոլոգիական ապահովմանն  աջակցություն  </t>
  </si>
  <si>
    <t>«ԷՔՍՊՈ 2025» Օսակա, Կանսայ, Ճապոնիա համաշխարհային ցուցահանդեսին ՀՀ մասնակցության կազմակերպման աշխատանքներ</t>
  </si>
  <si>
    <t>«Ներդրումների աջակցման կենտրոն» հիմնադրամ</t>
  </si>
  <si>
    <t>«Հավատարմագրման ազգային մարմին» ՊՈԱԿ</t>
  </si>
  <si>
    <t>«Արհեստների փառատոն» ծրագիր</t>
  </si>
  <si>
    <t xml:space="preserve"> ԱՊՀ երկրների երկրորդ մարզական խաղերին ՀՀ մարզական պատվիրակության մասնակցության ապահովում	</t>
  </si>
  <si>
    <t xml:space="preserve"> Թանգարաններում «Էլեկտրոնային տոմսերի միասնական ավտոմատացված համակարգ»-ի ստեղծում, ներդրում և սպասարկում</t>
  </si>
  <si>
    <t>Հայրենաճանաչությանը միտված նախաձեռնությունների (այդ թվում արշավների, գիտաժողովների, օլիմպիադաների և այլն) խթանում՝ այդ թվում նաև Սփյուռքի և ԼՂ երիտասարդների ակտիվ ներգրավմամբ</t>
  </si>
  <si>
    <t>Միջազգային երաժշտական նախագծերին կոլեկտիվների մասնակցություն</t>
  </si>
  <si>
    <t>«Summeet»  ժամանակակից պարի փառատոն</t>
  </si>
  <si>
    <t>«Քեզ համար Ազնավուր» նախագիծ</t>
  </si>
  <si>
    <t>Գ. Սունդուկյանի անվան ազգային ակադեմիական թատրոն ՊՈԱԿ</t>
  </si>
  <si>
    <t>«Սարեր» մշակութային ՀԿ</t>
  </si>
  <si>
    <t xml:space="preserve">«Հայաստանի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«Օրբելի եղբայրների տուն-թանգարան» ՊՈԱԿ, «Պատմամշակութային արգելոց-թանգարանների և պատմական միջավայրի պահպանության ծառայություն» ՊՈԱԿ, «Կոմիտասի թանգարան-ինստիտուտ» ՊՈԱԿ, «Խ.Աբովյանի տուն-թանգարան» ՊՈԱԿ, «Սարդարապատի հերոսամարտի հուշահամալիր, Հայոց ազգագրության և ազատագրական պայքարի պատմության ազգային թանգարան» ՊՈԱԿ, ԹՈՒՄՈ ստեղծարար տեխնոլոգիաների կենտրոն հիմնադրամ, Մշակույթի զարգացման հիմնադրամ </t>
  </si>
  <si>
    <t>«Ազնավուրի Ռիթմեր» ցուցադրության կազմակերպում</t>
  </si>
  <si>
    <t>«Տերյան մշակութային կենտրոն» ՀԿ</t>
  </si>
  <si>
    <t xml:space="preserve">«Հայաստանի ազգային գրադարան» ՊՈԱԿ, «Խնկո-Ապոր անվան ազգային մանկական գրադարան» ՊՈԱԿ, «Վ.Պետրոսյանի անվան Արագածոտնի մարզային գրադարան» ՊՈԱԿ, «Օ.Չուբարյանի անվան Արարատի մարզային գրադարան» ՊՈԱԿ, «Արմավիրի մարզային գրադարան» ՊՈԱԿ, «Վ.Պետրոսյանի անվան Գեղարքունիքի մարզային գրադարան» ՊՈԱԿ, «Կոտայքի մարզային գրադարան» ՊՈԱԿ, «Շիրակի մարզային գրադարան» ՊՈԱԿ, «Սյունիքի մարզային գրադարան» ՊՈԱԿ, «Տավուշի մարզային գրադարան» ՊՈԱԿ, «Լոռու մարզային գրադարան» ՊՈԱԿ, «Վայոց Ձորի մարզային գրադարան» ՊՈԱԿ, «Հայաստանի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«Օրբելի եղբայրների տուն-թանգարան» ՊՈԱԿ, «Պատմամշակութային արգելոց-թանգարանների և պատմական միջավայրի պահպանության ծառայություն» ՊՈԱԿ, «Կոմիտասի թանգարան-ինստիտուտ» ՊՈԱԿ, «Խ. Աբովյանի տուն-թանգարան» ՊՈԱԿ, «Սարդարապատի հերոսամարտի հուշահամալիր, Հայոց ազգագրության և ազատագրական պայքարի պատմության ազգային թանգարան» ՊՈԱԿ, «Ստեփանավանի մշակույթի և ժամանցի կենտրոն» ՊՈԱԿ, «Մշակութային արժեքների փորձագիտական կենտրոն» ՊՈԱԿ, «Ա.Սպենդիարյանի անվան  օպերայի և բալետի ազգային ակադեմիական թատրոն» ՊՈԱԿ, «Գ.Սունդուկյանի անվան ազգային ակադեմիական թատրոն» ՊՈԱԿ, «Հ.Պարոնյանի անվան երաժշտական կոմեդիայի պետական թատրոն» ՊՈԱԿ, «Կ.Ստանիսլավսկու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«Հ.Թումանյանի անվան ազգային տիկնիկային թատրոն» ՊՈԱԿ, «Երևանի խամաճիկների պետական թատրոն» ՊՈԱԿ, «Երևանի կամերային պետական թատրոն» ՊՈԱԿ, «Երևանի մնջախաղի պետական թատրոն» ՊՈԱԿ, «Խորեոգրաֆիայի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 «Հայաստանի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«Հայաստանի էստրադային ջազ նվագախումբ» ՊՈԱԿ, «Հայաստանի երգի պետական թատրոն» ՊՈԱԿ, «Հայաստանի պետական ազգային ակադեմիական երգչախումբ» ՊՈԱԿ, «Ժողովրդական երաժշտության և պարի ազգային կենտրոն» ՊՈԱԿ, «Պատմամշակութային ժառանգության գիտահետազոտական կենտրոն» ՊՈԱԿ, «Երևանի Պ.Չայկովսկու անվան միջնակարգ երաժշտական մասնագիտական դպրոց» ՊՈԱԿ, «Երևանի պարարվեստի պետական քոլեջ» ՊՈԱԿ, «Երեխաների հատուկ ստեղծագործական կենտրոն» ՊՈԱԿ, Մշակույթի զարգացման հիմնադրամ, Հայաստանի կինոյի հիմնադրամ  </t>
  </si>
  <si>
    <t>Շարլ Ազնավուր-100 հոբելյանական համերգ ՅՈՒՆԵՍԿՕ-յի կենտրոնակայանում</t>
  </si>
  <si>
    <t xml:space="preserve"> «ՍոլիդԱրտ. Ժամանակակից արվեստ և պետական կառավարում» միջազգային համաժողով</t>
  </si>
  <si>
    <t>«Օրացույց. Գիտաստեղծագործական նախաձեռնությունների միավորում» ՀԿ</t>
  </si>
  <si>
    <t>«Ստեղծագործ Եվրոպա» Հայաստանյան գրասենյակի ծրագրերի իրականացում</t>
  </si>
  <si>
    <t>«Երևանյան հեռանկարներ» միջազգային 
երաժշտական փառատոն»  ՀԿ</t>
  </si>
  <si>
    <t>Մշակութային բազմազանության կոնվենցիայի կիրարկման 20-ամյակին նվիրված միջազգային կոնֆերաս Երևանում</t>
  </si>
  <si>
    <t>XII միջազգային համաժողով «Հիշողության կերպարանքներ․ձեռագիր և տպագիր գրավոր ժառանգության պահպանման ու վերականգնման նորագույն տեխնոլոգիաները»</t>
  </si>
  <si>
    <t>«Ազգային ստեղծարար միավորում» ՀԿ</t>
  </si>
  <si>
    <t>Մշակութային հեռուստանախագծեր</t>
  </si>
  <si>
    <t>«Կրթությունը՝ Մշակույթ է» կրթամշակութային հեռուստանախագիծ</t>
  </si>
  <si>
    <t>«Հենք» կրթական ՀԿ</t>
  </si>
  <si>
    <t>«Կողք-կողքի» ներառական երաժշտական արտ միջազգային փառատոն</t>
  </si>
  <si>
    <t>«Կողք-կողքի» ներառական կրթամշակութային ՀԿ</t>
  </si>
  <si>
    <t xml:space="preserve">«Ֆրեսկո» արդի արվեստի և հոգևոր ֆիլմերի միջազգային ներառական փառատոն </t>
  </si>
  <si>
    <t>«Հայաստանի պետական ազգային ակադեմիական երգչախումբ» ՊՈԱԿ</t>
  </si>
  <si>
    <t>«Կարեն Դեմիրճյանի անվան մարզահամերգային համալիր» ՓԲԸ</t>
  </si>
  <si>
    <t>Մշակույթի ոլորտի միջազգային հեղինակավոր փառատոների և մրցանակաբաշխությունների մասնակցած և մրցանակի արժանացած մշակույթի գործիչների դրամական խրախուսում</t>
  </si>
  <si>
    <t>«Հայաստանի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«Ժողովրդական երաժշտության և պարի ազգային կենտրոն» ՊՈԱԿ, «Հայաստանի էստրադային ջազ նվագախումբ» ՊՈԱԿ, «Հայաստանի երգի պետական թատրոն» ՊՈԱԿ, «Հայաստանի պետական ազգային ակադեմիական երգչախումբ» ՊՈԱԿ</t>
  </si>
  <si>
    <t xml:space="preserve">«ՄԵՆՔ» պետական և ազգային արժեքների հանրահռչակման հիմնադրամ </t>
  </si>
  <si>
    <t>«Քո արվեստը դպրոցում»</t>
  </si>
  <si>
    <t>«Հումանիտար ականազերծման և փորձագիտական ծառայությունների կազմակերպում» ՊՈԱԿ</t>
  </si>
  <si>
    <t>«Դինամո» ՄՀԿ</t>
  </si>
  <si>
    <t>«Ոստիկանության տեսալուսանկարահանող էլեկտրոնային համակարգերի կառավարման կենտրոն» ՊՈԱԿ</t>
  </si>
  <si>
    <t>«Հատուկ կացարան» ՊՈԱԿ</t>
  </si>
  <si>
    <t>«Տեխնիկական անվտանգության ազգային կենտրոն» ՊՈԱԿ</t>
  </si>
  <si>
    <t xml:space="preserve"> «Նաիրիտ գործարան» ՓԲԸ</t>
  </si>
  <si>
    <t xml:space="preserve">«Սեյսմիկ պաշտպանության տարածքային ծառայություն» ՊՈԱԿ </t>
  </si>
  <si>
    <t>«Ճգնաժամային կառավարման պետական ակադեմիա» ՊՈԱԿ</t>
  </si>
  <si>
    <t>«Ռուս-հայկական մարդասիրական արձագանքման կենտրոն» ՄՈԱԿ</t>
  </si>
  <si>
    <t>«Հանրակացարաններ» ՊՈԱԿ</t>
  </si>
  <si>
    <t>«Հայկական կարմիր խաչի ընկերություն» ՀԿ</t>
  </si>
  <si>
    <t>«Վարդենիսի շուրջօրյա մասնագիտացված խնամքի կենտրոն» ՊՈԱԿ</t>
  </si>
  <si>
    <t>«Տարեց և (կամ) հաշմանդամություն ունեցող անձանց շուրջօրյա խնամքի ծառայությունների տրամադրում Լոռու մարզում» ՀԿ</t>
  </si>
  <si>
    <t>«ՀՀ մարշալ Բաղրամյանի անվան վետերանների միավորում» ՀԿ</t>
  </si>
  <si>
    <t>«Երևանի մանկան տուն» ՊՈԱԿ</t>
  </si>
  <si>
    <t>«Գավառի մանկատուն» ՊՈԱԿ</t>
  </si>
  <si>
    <t>«Գյումրու «Երեխաների տուն» ՊՈԱԿ</t>
  </si>
  <si>
    <t>«Մարի Իզմիրլյանի անվան մանկատուն»ՊՈԱԿ</t>
  </si>
  <si>
    <t>«Խարբերդի մասնագիտացված մանկատուն» ՊՈԱԿ</t>
  </si>
  <si>
    <t>«Շիրակի մարզի երեխայի և ընտանիքի աջակցության կենտրոն» ՊՈԱԿ</t>
  </si>
  <si>
    <t>«Սյունիքի մարզի երեխայի և ընտանիքի աջակցության կենտրոն» ՊՈԱԿ*</t>
  </si>
  <si>
    <t>«Երեխայի և ընտանիքի աջակցության կենտրոն» ՊՈԱԿ</t>
  </si>
  <si>
    <t>«Լոռու մարզի երեխայի և ընտանիքի աջակցության կենտրոն» ՊՈԱԿ</t>
  </si>
  <si>
    <t>«Երևանի Աջափնյակ թաղային համայնքի երեխաների սոցիալական հոգածության կենտրոն» ՊՈԱԿ</t>
  </si>
  <si>
    <t>«Աշխատանքի և սոցիալական հետազոտությունների ազգային ինստիտուտ» ՊՈԱԿ</t>
  </si>
  <si>
    <t>«Հայաստանի Հանրապետության արդարադատության նախարարության թարգմանությունների կենտրոն» ՊՈԱԿ</t>
  </si>
  <si>
    <t>Աջակցություն «ՀՀ մարշալ Բաղրամյանի անվան վետերանների միավորում» ՀԿ</t>
  </si>
  <si>
    <t>«Նաիրիտ գործարան» ՓԲԸ-ի անվտանգության ապահովում</t>
  </si>
  <si>
    <t xml:space="preserve"> Սոցիալական շտապ օգնություն</t>
  </si>
  <si>
    <t>«Հաղթանակ» շուրջօրյա խնամքի կենտրոն» ՊՈԱԿ</t>
  </si>
  <si>
    <t>«Նորք» շուրջօրյա խնամքի կենտրոն» ՊՈԱԿ</t>
  </si>
  <si>
    <t xml:space="preserve">««Ձորակ» շուրջօրյա մասնագիտացված խնամքի կենտրոն» ՊՈԱԿ </t>
  </si>
  <si>
    <t xml:space="preserve">«Նորք» սոցիալական ծառայությունների տեխնոլոգիական և իրազեկման կենտրոն» հիմնադրամ </t>
  </si>
  <si>
    <t xml:space="preserve"> ԱՃԹՆ-ի միջազգային խորհրդի նիստի կազմակերպում</t>
  </si>
  <si>
    <t>«Ակադեմիական փոխճանաչման և շարժունության ազգային տեղեկատվական կենտրոն» հիմնադրամ</t>
  </si>
  <si>
    <t>ՀՀ կրթության, գիտության, մշակույթի և սպորտի նախարարության  բարձրագույն կրթության և գիտության կոմիտե</t>
  </si>
  <si>
    <t>«Կրթության զարգացման նորարարական ազգային կենտրոն» հիմնադրամ</t>
  </si>
  <si>
    <t>«Զեյթուն ուսանողական ավան» հիմնադրամ</t>
  </si>
  <si>
    <t>«Երևանի «Մխիթար Սեբաստացի» կրթահամալիր» ՊՈԱԿ</t>
  </si>
  <si>
    <t>«ԵՊՀ-ին առընթեր Ա. Շահինյանի անվան ֆիզիկամաթեմատիկական հատուկ դպրոց» ՊՈԱԿ</t>
  </si>
  <si>
    <t>«Առաջատար տեխնոլոգիաների ձեռնարկությունների միություն» ՀԿ</t>
  </si>
  <si>
    <t>«Գնահատման և թեստավորման կենտրոն» ՊՈԱԿ</t>
  </si>
  <si>
    <t xml:space="preserve"> Տարակարգի հանրապետական հանձնաժողովի աշխատանքներում  ընդգրկված փորձագետների ֆինանսավորում</t>
  </si>
  <si>
    <t>«Խ․ Աբովյանի անվան հայկական պետական մանկավարժական համալսարան» հիմնադրամ</t>
  </si>
  <si>
    <t>«Հայաստան» մարզական միություն» ՀԿ</t>
  </si>
  <si>
    <t>Հայաստանի «Սևան» մարզական ՀԿ</t>
  </si>
  <si>
    <t>Հայաստանի «Դինամո» մարզական ՀԿ</t>
  </si>
  <si>
    <t>«Աշխատանքային ռեզերվներ» մարզական ՀԿ</t>
  </si>
  <si>
    <t>2025թ․</t>
  </si>
  <si>
    <t xml:space="preserve">Գիտական ենթակառուցվածքի արդիականացում </t>
  </si>
  <si>
    <t>Հայագիտական ուսումնասիրությունները ֆինանսավորող համահայկական հիմնադրամ</t>
  </si>
  <si>
    <t>Գիտական և գիտատեխնիկական գործունեության ենթակառուցվածքի պահպանում ու զարգացում</t>
  </si>
  <si>
    <t xml:space="preserve">ԵՊԲՀ «ՔՈԲՐԵՅՆ» ուղեղի հիմնարար հետազոտությունների գիտակրթական կենտրոնի պահպանում ու զարգացում </t>
  </si>
  <si>
    <t xml:space="preserve">Գիտության ոլորտում տեղեկատվական ցանցերի պահպանում ու զարգացում </t>
  </si>
  <si>
    <t xml:space="preserve">ՀՀ ԳԱԱ «Ինֆորմատիկայի և ավտոմատացման պրոբլեմների ինստիտուտ» ՊՈԱԿ </t>
  </si>
  <si>
    <t>Գիտական ստորաբաժանումների նյութատեխնիկական բազայի արդիականացման համար ֆինանսական աջակցություն</t>
  </si>
  <si>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(Elsevier) հրատարակչական ընկերություն)</t>
  </si>
  <si>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(Elsevier) հրատարակչական ընկերություն</t>
  </si>
  <si>
    <t xml:space="preserve">Ֆիզիկայի բնագավառի ենթակառուցվածքների արդիականացում
</t>
  </si>
  <si>
    <t xml:space="preserve">Արագացուցչային տեխնոլոգիաների զարգացում
</t>
  </si>
  <si>
    <t>ՀՀ ԳԱԱ «Հիմնարար գիտական գրադարան» ՊՈԱԿ</t>
  </si>
  <si>
    <t xml:space="preserve">Ազգային արժեք ներկայացնող գիտական օբյեկտների պահպանություն
</t>
  </si>
  <si>
    <t xml:space="preserve"> Գիտաշխատողներին գիտական աստիճանների համար տրվող հավելավճարներ
</t>
  </si>
  <si>
    <t xml:space="preserve">Գիտական և գիտատեխնիկական գործունեության գիտական դրամաշնորհային հետազոտություններ
</t>
  </si>
  <si>
    <t>Գիտական արդյունավետության խթանման դրամաշնորհային ծրագրերի ֆինանսավորում</t>
  </si>
  <si>
    <t>հայ-վրացական</t>
  </si>
  <si>
    <t>ADVANCE հետազոտական դրամաշնորհային նախագծերի ֆինանսավորում</t>
  </si>
  <si>
    <t>Երկակի նշանակության գիտական նախագծերի ֆինանսավորում</t>
  </si>
  <si>
    <t>«Հասարակական գիտություններ», «Հայագիտություն և հումանիտար գիտություններ»  բնագավառների հետազոտություններին աջակցություն</t>
  </si>
  <si>
    <t>Կին ղեկավարների առաջխաղացմանն ուղղված ծրագրերի ֆինանսավորում</t>
  </si>
  <si>
    <t xml:space="preserve">Գիտական և գիտատեխնիկական նպատակային-ծրագրային հետազոտություններ
</t>
  </si>
  <si>
    <t xml:space="preserve"> Մ. Մաշտոցի անվան «Մատենադարան» ԳՀԻ հիմնադրամի «Միջնադարյան Ճաշոց ձեռագրերի» և «Կաթողիկոսական դիվանի ֆոնդի» արժեքավոր վավերագրերի մշտադիտարկման, ամրակայման ու գիտատեխնիկական մշակում»  ծրագրին պետական աջակցութjուն</t>
  </si>
  <si>
    <t xml:space="preserve">Հայոց ցեղասպանության զոհերի և վերապրողների տվյալների հավաքագրում, ուսումնասիրություն և թվային շտեմարանի ստեղծում </t>
  </si>
  <si>
    <t>Բաց գիտության ազգային ամպային
 ենթակառուցվածք</t>
  </si>
  <si>
    <t>Գյուղատնտեսական նշանակության հողերի արդյունավետ օգտագործման և կայուն գյուղատնտեսության զարգացման միջոցառումների մշակում թվային տեխնոլոգիաների կիրառմամբ</t>
  </si>
  <si>
    <t>Հայաստանի ազգային ագրարային համալսարան» հիմնադրամ</t>
  </si>
  <si>
    <t>Օդատիեզերական պատկերների միջոցով շենք-շինությունների հայտնաբերման և քարտեզագրման մեքենայական ու խորը ուսուցման ալգորիթմների մշակում և ներդրում ազգային տարածական տվյալների ենթակառուցվածքում</t>
  </si>
  <si>
    <t>Հայաստանի տարածքի 1:200000 մասշտաբի նոր երկրաբանական քարտեզի կազմում</t>
  </si>
  <si>
    <t>ՀՀ ԳԱԱ Երկրաբանական
գիտությունների ինստիտուտ» ՊՈԱԿ</t>
  </si>
  <si>
    <t>Պատմության ազգային և գլոբալ չափումներ</t>
  </si>
  <si>
    <t xml:space="preserve">Հայերենի լեզվական տեխնոլոգիաներ» հետազոտական աշխատարան </t>
  </si>
  <si>
    <t>Էկոգեն շոկերի հետազոտությունը և տնտեսական աճի սահմանափակումների հաղթահարման մեխանիզմները Հայաստանի Հանրապետությունում</t>
  </si>
  <si>
    <t xml:space="preserve">ՀՀ-ում միկրոսննդանյութերի ընդունման գնահատում և հանրային իրազեկման համար անհրաժեշտ գիտամեթոդական ապահովում
</t>
  </si>
  <si>
    <t>Միջոցառումները կատարող պետական մարմինների անվանումները</t>
  </si>
  <si>
    <t>Գիտական ենթակառուցվածքի արդիականացում</t>
  </si>
  <si>
    <t>Ազգային արժեք ներկայացնող գիտական օբյեկտների պահպանություն</t>
  </si>
  <si>
    <t>Գիտական և գիտատեխնիկական պայմանագրային (թեմատիկ) հետազոտություններ</t>
  </si>
  <si>
    <t>Բարձր էներգիաների ֆիզիկայի բնագավառի ենթակառուցվածքների արդիականացում</t>
  </si>
  <si>
    <t>Արագացուցչային տեխնոլոգիաների զարգացում</t>
  </si>
  <si>
    <t xml:space="preserve">Անտենային էտալոնների պահպանում և զարգացում </t>
  </si>
  <si>
    <t>Գիտական աստիճանաշնորհման և գիտամանկավարժական կոչումնների շնորհում</t>
  </si>
  <si>
    <t>Գիտաշխատողներին գիտական աստիճանների համար տրվող հավելավճարներ</t>
  </si>
  <si>
    <t>Ակադեմիական քաղաքի ստեղծում</t>
  </si>
  <si>
    <t>«Երևանի օլիմպիական հերթափոխի պետական մարզական քոլեջ» ՊՈԱԿ</t>
  </si>
  <si>
    <t>«Դպրոցականների հանրապետական մարզական ֆեդերացիա» ՀԿ</t>
  </si>
  <si>
    <t>ՀՀ ԳԱԱ «Ա․ Թախտաջյանի անվան բուսաբանության ինստիտուտ» ՊՈԱԿ</t>
  </si>
  <si>
    <t>«Արամ Մանուկյանի անվան մարզառազմական մասնագիտացված դպրոց» ՊՈԱԿ</t>
  </si>
  <si>
    <t xml:space="preserve">Աջակցություն դպրոցներին «Արագ արձագանքման ֆոնդի» շրջանակում հրատապ խնդիրների լուծման համար  </t>
  </si>
  <si>
    <t>Մասնագիտական կրթության և ուսուցման (ՄԿՈՒ) բարեփոխումներ</t>
  </si>
  <si>
    <t>«Հանրապետական մանկավարժահոգեբանական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</si>
  <si>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</si>
  <si>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</si>
  <si>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</si>
  <si>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«Արմավիրի տարածքային մանկավարժահոգեբանական աջակցության կենտրոն» ՊՈԱԿ</t>
  </si>
  <si>
    <t>«Վաղարշապատի տարածքային մանկավարժահոգեբանական աջակցության կենտրոն» ՊՈԱԿ</t>
  </si>
  <si>
    <t>«Շիրակի տարածքային մանկավարժահոգեբանական աջակցության կենտրոն» ՊՈԱԿ</t>
  </si>
  <si>
    <t>«Արթիկի տարածքային մանկավարժահոգեբանական աջակցության կենտրոն» ՊՈԱԿ</t>
  </si>
  <si>
    <t>«Աշտարակի տարածքային մանկավարժահոգեբանական աջակցության կենտրոն» ՊՈԱԿ</t>
  </si>
  <si>
    <t>«Երևանի թիվ 1 տարածքային մանկավարժահոգեբանական աջակցության կենտրոն» ՊՈԱԿ</t>
  </si>
  <si>
    <t>«Երևանի թիվ 2 տարածքային մանկավարժահոգեբանական աջակցության կենտրոն» ՊՈԱԿ</t>
  </si>
  <si>
    <t>«Երևանի թիվ 3 տարածքային մանկավարժահոգեբանական աջակցության կենտրոն» ՊՈԱԿ</t>
  </si>
  <si>
    <t>«Երևանի թիվ 4 տարածքային մանկավարժահոգեբանական աջակցության կենտրոն» ՊՈԱԿ</t>
  </si>
  <si>
    <t>«Գեղարքունիքի տարածքային մանկավարժահոգեբանական աջակցության կենտրոն» ՊՈԱԿ</t>
  </si>
  <si>
    <t>«Կոտայքի տարածքային մանկավարժահոգեբանական աջակցության կենտրոն» ՊՈԱԿ</t>
  </si>
  <si>
    <t>«Հարմոնիում» երաժշտական զարգացման կենտրոն» ՀԿ</t>
  </si>
  <si>
    <t>«Սիմֆոնիկ ԴասA» կրթամշակութային ծրագիր</t>
  </si>
  <si>
    <t>Ստեղծագործական կրթամշակութային մանկապատանեկան ծրագրեր և նախագծեր</t>
  </si>
  <si>
    <t>Ստեղծագործական մանկապատանեկան  կրթամշակութային նախագծեր</t>
  </si>
  <si>
    <t xml:space="preserve">Մրցույթով ընտրված կազմակերպություններ </t>
  </si>
  <si>
    <t>«Ստեղծագործական Հայաստան»  կրթամշակութային նախագծեր</t>
  </si>
  <si>
    <t xml:space="preserve">«Դասարան+Դասական» թատերական կրթական ծրագիր </t>
  </si>
  <si>
    <t>«Գ․ Սունդուկյանի անվան ազգային ակադեմիական թատրոն» ՊՈԱԿ</t>
  </si>
  <si>
    <t>«Երևանի և մարզերի երաժշտական, արվեստի և գեղարվեստի դպրոցների փոխգործակցության «Քույր դպրոցներ»  կրթական նպատակային ծրագիր</t>
  </si>
  <si>
    <t>«Երևանի Պ. Չայկովսկու անվան միջնակարգ երաժշտական մասնագիտական դպրոց» ՊՈԱԿ</t>
  </si>
  <si>
    <t>«Վարպետության դաս. Մեկնարկ» կրթամշակութային ծրագիր</t>
  </si>
  <si>
    <t>«Զարդագիր» կրթական ծրագիր</t>
  </si>
  <si>
    <t>«Օրացույց» գիտաստեղծագործական նախաձեռնությունների միավորում» ՀԿ</t>
  </si>
  <si>
    <t>«Կինոդպրոց  առանց  սահմանների» ծրագիր</t>
  </si>
  <si>
    <t>«Ֆիլմ ինդաստրի դեվելոփմենտ» մշակութային հիմնադրամ</t>
  </si>
  <si>
    <t>«Պարարվեստ» կրթամշակութային  ծրագիր</t>
  </si>
  <si>
    <t>«Երևանի պարարվեստի պետական քոլեջ» ՊՈԱԿ</t>
  </si>
  <si>
    <t>«Խաղաղություն» միջազգային մանկապատանեկան ստեղծագործական մրցույթ-ցուցահանդես</t>
  </si>
  <si>
    <t>«Արհեստագործների միություն» մշակութային հիմնադրամ</t>
  </si>
  <si>
    <t>«ԴասԱրվեստ» կրթամշակութային ծրագիր</t>
  </si>
  <si>
    <t>մրցույթով ընտրված կազմակերպություններ ՀՀ ԳԱԱ համակարգի կազմակերպություններից</t>
  </si>
  <si>
    <t>«ՀՀ երաժշտական, արվեստի, գեղարվեստի, պարարվեստի դպրոցներում ուսումնամեթոդական և գործնական օգնություն, մանկավարժների դասալսումներ» ծրագիր</t>
  </si>
  <si>
    <t>«Երաժշտական և արվեստի դպրոցներում ներառականության ապահվանն ուղղված դասընթացներ» ծրագիր</t>
  </si>
  <si>
    <t>«Գ. Սունդուկյանի անվան ազգային ակադեմիական թատրոն» ՊՈԱԿ</t>
  </si>
  <si>
    <t>Ակադեմիական քաղաք ծրագրի համակարգման և մոնիթորինգի ծառայություններ</t>
  </si>
  <si>
    <t>«Ակադեմիական քաղաք» հիմնադրամ</t>
  </si>
  <si>
    <t>Ակադեմիական քաղաք ծրագրի իրականացման համար միջազգային խորհրդատվական ծառայությունների ձեռքբերում և պայմանագրերի սպասարկում</t>
  </si>
  <si>
    <t xml:space="preserve">«Երևանի «Զատիկ» երեխաներին աջակցության կենտրոն» ՊՈԱԿ </t>
  </si>
  <si>
    <t>«Աշխատանքի և սոցիալական հետազոտությունների ազգային ինստիտուտ» պետական ոչ առևտրային կազմակերպության «Մասնագիտական կողմնորոշման և կարողությունների զարգացման կենտրոն» մասնաճյուղ</t>
  </si>
  <si>
    <t>«Արգելոցապարկային համալիր» ՊՈԱԿ</t>
  </si>
  <si>
    <t>Տեքստիլ ոլորտի զարգացման ծրագրերն իրականացնող և աջակցող Օպերատորի շարունակական  գործունեության նպատակով պետական աջակցության ծրագիր</t>
  </si>
  <si>
    <t>«Ուսումնական կենտրոն» ՊՈԱԿ</t>
  </si>
  <si>
    <t>«Ջի Սոլյուշնս» ՊՈԱԿ</t>
  </si>
  <si>
    <t>«Միր» միջպետական հեռուստառադիոընկերության ՀՀ մասնաբաժնի վճար</t>
  </si>
  <si>
    <t xml:space="preserve"> Մասնագիտական կրթության և ուսուցման ծրագիր</t>
  </si>
  <si>
    <t xml:space="preserve">Հաշմանդամություն ունեցող անձանց շուրջօրյա  խնամքի ծառայություներ համայնքահենք փոքր խմբային տներում  </t>
  </si>
  <si>
    <t>Երաժշտական, արվեստի, գեղարվեստի և պարարվեստի դպրոցներում ուսումնամեթոդական աշխատանքներ</t>
  </si>
  <si>
    <t xml:space="preserve">«Հայաստանի ազգային գրադարան», «Խնկո-Ապոր անվան ազգային մանկական գրադարան», «Վ.Պետրոսյանի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«Օրբելի եղբայրների տուն-թանգարան»,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«Հ.Թումանյանի անվան ազգային տիկնիկային թատրոն», «Երևանի խամաճիկների պետական թատրոն», «Երևանի կամերային պետական թատրոն»,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«Հայաստանի էստրադային ջազ նվագախումբ», «Հայաստանի երգի պետական թատրոն», «Հայաստանի պետական ազգային ակադեմիական երգչախումբ», «Ժողովրդական երաժշտության և պարի ազգային կենտրոն»,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 Մշակույթի զարգացման հիմնադրամ, Հայաստանի կինոյի հիմնադրամ  </t>
  </si>
  <si>
    <t>«Օրենսդրության զարգացման և իրավական հետազոտությունների կենտրոն» հիմնադրամ</t>
  </si>
  <si>
    <t xml:space="preserve">«ՀՀ 2025 թվականի պետական բյուջեի մասին» ՀՀ օրենքով նախատեսված թրաֆիքինգի դեմ պայքարի գծով ծախսերը՝ ըստ առանձին ծրագրերի, միջոցառումների և դրանք իրականացնող պետական կառավարման համակարգի մարմինների </t>
  </si>
  <si>
    <t xml:space="preserve">«ՀՀ 2025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 </t>
  </si>
  <si>
    <t>«ՀՀ 2025 թվականի  պետական բյուջեի մասին» ՀՀ օրենքով գիտական և գիտատեխնիկական գործունեության գծով  նախատեսված  ամփոփ հատկացումները ըստ ծրագրերի և միջոցառումների</t>
  </si>
  <si>
    <t>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«Երևանի Հ.Թումանյանի անվան պետական տիկնիկային թատրոն» ՊՈԱԿ, «Երևանի խամաճիկների պետական թատրոն» ՊՈԱԿ, «Երևանի կամերային պետական թատրոն» ՊՈԱԿ, «Արմեն Մազմանյանի անվան բեմարվեստի ազգային փորձարարական «Գոյե կենտրոն» ՊՈԱԿ, «Երևանի մնջախաղի պետական թատրոն» ՊՈԱԿ, «Խորեոգրաֆիայի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t>
  </si>
  <si>
    <t xml:space="preserve"> Ադրբեջանի կողմից 2016, 2020  և 2022 թթ. սանձազերծված ռազմական գործողություններին մասնակցած, ինչպես նաև 2020 թ. հետո ժամկետային պարտադիր զինվորական ծառայությունից զորացրված  գործազուրկ անձանց մասնագիտական ուսուցման կազմակերպման և զբաղվածության ապահովում</t>
  </si>
  <si>
    <t>ՀՀ աշխատանքի և սոցիալական հարցերի նախարարության միասնական սոցիալական ծառայություն</t>
  </si>
  <si>
    <t xml:space="preserve"> Գործազուրկներին զբաղվածությունն ապահովող կազմակերպություններ</t>
  </si>
  <si>
    <t xml:space="preserve"> 2023 թ. Լեռնային Ղարաբաղից բռնի տեղահանված  անձանց համար կարճաժամկետ ուսուցման դասընթացի կազմակերպման և աշխատանքային փորձ ձեռք բերելու համար աջակցության տրամադրում</t>
  </si>
  <si>
    <t>«Օթևան» ՊՈԱԿ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</si>
</sst>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
    <numFmt numFmtId="165" formatCode="#,##0.0_);\(#,##0.0\)"/>
    <numFmt numFmtId="166" formatCode="_(* #,##0.0_);_(* \(#,##0.0\);_(* &quot;-&quot;?_);_(@_)"/>
    <numFmt numFmtId="167" formatCode="##,##0.0;\(##,##0.0\);\-"/>
    <numFmt numFmtId="168" formatCode="0.0"/>
    <numFmt numFmtId="169" formatCode="_(* #,##0_);_(* \(#,##0\);_(* &quot;-&quot;?_);_(@_)"/>
    <numFmt numFmtId="170" formatCode="_(* #,##0.0_);_(* \(#,##0.0\);_(* &quot;-&quot;??_);_(@_)"/>
  </numFmts>
  <fonts count="55" x14ac:knownFonts="1">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b/>
      <i/>
      <sz val="9"/>
      <color indexed="8"/>
      <name val="Arial Armenian"/>
      <family val="2"/>
    </font>
    <font>
      <sz val="10"/>
      <color rgb="FFFF0000"/>
      <name val="GHEA Grapalat"/>
      <family val="3"/>
    </font>
    <font>
      <sz val="10"/>
      <name val="Arial Unicode"/>
      <family val="2"/>
    </font>
    <font>
      <sz val="8"/>
      <name val="GHEA Grapalat"/>
      <family val="2"/>
    </font>
    <font>
      <sz val="11"/>
      <color rgb="FF000000"/>
      <name val="Calibri"/>
      <family val="2"/>
    </font>
    <font>
      <sz val="11"/>
      <color theme="1"/>
      <name val="GHEA Grapalat"/>
      <family val="3"/>
    </font>
    <font>
      <b/>
      <sz val="11"/>
      <color theme="1"/>
      <name val="GHEA Grapalat"/>
      <family val="3"/>
    </font>
    <font>
      <sz val="11"/>
      <name val="GHEA Grapalat"/>
      <family val="3"/>
    </font>
    <font>
      <b/>
      <sz val="11"/>
      <name val="GHEA Grapalat"/>
      <family val="3"/>
    </font>
    <font>
      <b/>
      <i/>
      <sz val="11"/>
      <name val="GHEA Grapalat"/>
      <family val="3"/>
    </font>
    <font>
      <sz val="11"/>
      <color rgb="FFFF0000"/>
      <name val="GHEA Grapalat"/>
      <family val="3"/>
    </font>
    <font>
      <sz val="11"/>
      <color indexed="10"/>
      <name val="GHEA Grapalat"/>
      <family val="3"/>
    </font>
    <font>
      <sz val="11"/>
      <color indexed="8"/>
      <name val="GHEA Grapalat"/>
      <family val="3"/>
    </font>
    <font>
      <b/>
      <sz val="11"/>
      <color rgb="FFFF0000"/>
      <name val="GHEA Grapalat"/>
      <family val="3"/>
    </font>
    <font>
      <i/>
      <sz val="11"/>
      <name val="GHEA Grapalat"/>
      <family val="3"/>
    </font>
    <font>
      <i/>
      <sz val="11"/>
      <color theme="1"/>
      <name val="GHEA Grapalat"/>
      <family val="3"/>
    </font>
    <font>
      <b/>
      <sz val="11"/>
      <color theme="0"/>
      <name val="GHEA Grapalat"/>
      <family val="3"/>
    </font>
    <font>
      <sz val="12"/>
      <name val="GHEA Grapalat"/>
      <family val="3"/>
    </font>
    <font>
      <b/>
      <i/>
      <sz val="12"/>
      <name val="GHEA Grapalat"/>
      <family val="3"/>
    </font>
    <font>
      <b/>
      <sz val="12"/>
      <name val="GHEA Grapalat"/>
      <family val="3"/>
    </font>
    <font>
      <i/>
      <sz val="12"/>
      <name val="GHEA Grapalat"/>
      <family val="3"/>
    </font>
    <font>
      <b/>
      <i/>
      <sz val="11"/>
      <color theme="1"/>
      <name val="GHEA Grapalat"/>
      <family val="3"/>
    </font>
    <font>
      <i/>
      <sz val="9"/>
      <color theme="1"/>
      <name val="GHEA Grapalat"/>
      <family val="3"/>
    </font>
  </fonts>
  <fills count="27">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auto="1"/>
      </right>
      <top style="thin">
        <color auto="1"/>
      </top>
      <bottom style="thin">
        <color indexed="64"/>
      </bottom>
      <diagonal/>
    </border>
    <border>
      <left style="thin">
        <color indexed="64"/>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top style="medium">
        <color indexed="64"/>
      </top>
      <bottom style="thin">
        <color auto="1"/>
      </bottom>
      <diagonal/>
    </border>
    <border>
      <left style="thin">
        <color indexed="64"/>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5">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43" fontId="7"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34" fillId="0" borderId="0"/>
    <xf numFmtId="0" fontId="10" fillId="0" borderId="0"/>
    <xf numFmtId="0" fontId="11" fillId="0" borderId="0"/>
    <xf numFmtId="0" fontId="29" fillId="0" borderId="0"/>
    <xf numFmtId="167" fontId="35" fillId="0" borderId="0" applyFill="0" applyBorder="0" applyProtection="0">
      <alignment horizontal="right" vertical="top"/>
    </xf>
    <xf numFmtId="0" fontId="7" fillId="0" borderId="0"/>
    <xf numFmtId="0" fontId="11" fillId="0" borderId="0"/>
    <xf numFmtId="43" fontId="36" fillId="0" borderId="0" applyFont="0" applyFill="0" applyBorder="0" applyAlignment="0" applyProtection="0"/>
    <xf numFmtId="0" fontId="1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cellStyleXfs>
  <cellXfs count="740">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49" fontId="32" fillId="0" borderId="14" xfId="0" applyNumberFormat="1" applyFont="1" applyBorder="1" applyAlignment="1">
      <alignment vertical="top"/>
    </xf>
    <xf numFmtId="49" fontId="32" fillId="0" borderId="25" xfId="0" applyNumberFormat="1" applyFont="1" applyBorder="1" applyAlignment="1">
      <alignment vertical="top"/>
    </xf>
    <xf numFmtId="0" fontId="2" fillId="0" borderId="13" xfId="0" applyFont="1" applyBorder="1" applyAlignment="1">
      <alignment horizontal="left" vertical="top"/>
    </xf>
    <xf numFmtId="0" fontId="2" fillId="0" borderId="8"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vertical="center"/>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horizontal="left" vertical="center" wrapText="1"/>
    </xf>
    <xf numFmtId="165"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Alignment="1">
      <alignment horizontal="left" wrapText="1" indent="5"/>
    </xf>
    <xf numFmtId="164" fontId="6" fillId="0" borderId="0" xfId="71" applyNumberFormat="1" applyFont="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Border="1" applyAlignment="1">
      <alignment wrapText="1"/>
    </xf>
    <xf numFmtId="0" fontId="2" fillId="0" borderId="15" xfId="0" applyFont="1" applyBorder="1"/>
    <xf numFmtId="0" fontId="2" fillId="0" borderId="2" xfId="0" applyFont="1" applyBorder="1"/>
    <xf numFmtId="0" fontId="2" fillId="0" borderId="9" xfId="0" applyFont="1" applyBorder="1" applyAlignment="1">
      <alignment wrapText="1"/>
    </xf>
    <xf numFmtId="0" fontId="37" fillId="26" borderId="0" xfId="0" applyFont="1" applyFill="1"/>
    <xf numFmtId="0" fontId="39" fillId="26" borderId="0" xfId="0" applyFont="1" applyFill="1"/>
    <xf numFmtId="4" fontId="37" fillId="26" borderId="0" xfId="0" applyNumberFormat="1" applyFont="1" applyFill="1"/>
    <xf numFmtId="0" fontId="39" fillId="26" borderId="0" xfId="0" applyFont="1" applyFill="1" applyAlignment="1">
      <alignment vertical="top"/>
    </xf>
    <xf numFmtId="0" fontId="42" fillId="26" borderId="0" xfId="0" applyFont="1" applyFill="1" applyAlignment="1">
      <alignment vertical="top"/>
    </xf>
    <xf numFmtId="166" fontId="39" fillId="26" borderId="0" xfId="0" applyNumberFormat="1" applyFont="1" applyFill="1" applyAlignment="1">
      <alignment vertical="top"/>
    </xf>
    <xf numFmtId="43" fontId="39" fillId="26" borderId="0" xfId="1" applyFont="1" applyFill="1" applyAlignment="1">
      <alignment vertical="top"/>
    </xf>
    <xf numFmtId="0" fontId="39" fillId="26" borderId="0" xfId="0" applyFont="1" applyFill="1" applyAlignment="1">
      <alignment horizontal="center" vertical="top"/>
    </xf>
    <xf numFmtId="4" fontId="37" fillId="26" borderId="0" xfId="0" applyNumberFormat="1" applyFont="1" applyFill="1" applyAlignment="1">
      <alignment horizontal="right"/>
    </xf>
    <xf numFmtId="4" fontId="39" fillId="26" borderId="0" xfId="3" applyNumberFormat="1" applyFont="1" applyFill="1" applyAlignment="1">
      <alignment horizontal="right" vertical="center"/>
    </xf>
    <xf numFmtId="0" fontId="39" fillId="26" borderId="43" xfId="0" applyFont="1" applyFill="1" applyBorder="1"/>
    <xf numFmtId="0" fontId="39" fillId="26" borderId="0" xfId="0" applyFont="1" applyFill="1" applyAlignment="1">
      <alignment vertical="center"/>
    </xf>
    <xf numFmtId="0" fontId="39" fillId="26" borderId="43" xfId="0" applyFont="1" applyFill="1" applyBorder="1" applyAlignment="1">
      <alignment horizontal="center" wrapText="1"/>
    </xf>
    <xf numFmtId="0" fontId="39" fillId="26" borderId="43" xfId="0" applyFont="1" applyFill="1" applyBorder="1" applyAlignment="1">
      <alignment horizontal="center" vertical="center" wrapText="1"/>
    </xf>
    <xf numFmtId="0" fontId="39" fillId="26" borderId="15" xfId="0" applyFont="1" applyFill="1" applyBorder="1" applyAlignment="1">
      <alignment horizontal="center" vertical="center" wrapText="1"/>
    </xf>
    <xf numFmtId="0" fontId="39" fillId="26" borderId="2" xfId="0" applyFont="1" applyFill="1" applyBorder="1" applyAlignment="1">
      <alignment horizontal="center" vertical="center" wrapText="1"/>
    </xf>
    <xf numFmtId="0" fontId="49" fillId="26" borderId="0" xfId="0" applyFont="1" applyFill="1" applyAlignment="1">
      <alignment vertical="center"/>
    </xf>
    <xf numFmtId="0" fontId="39" fillId="0" borderId="0" xfId="0" applyFont="1" applyAlignment="1">
      <alignment vertical="center"/>
    </xf>
    <xf numFmtId="0" fontId="49" fillId="26" borderId="90" xfId="0" applyFont="1" applyFill="1" applyBorder="1" applyAlignment="1">
      <alignment horizontal="center" vertical="center" wrapText="1"/>
    </xf>
    <xf numFmtId="0" fontId="49" fillId="26" borderId="30" xfId="0" applyFont="1" applyFill="1" applyBorder="1" applyAlignment="1">
      <alignment vertical="center"/>
    </xf>
    <xf numFmtId="0" fontId="49" fillId="26" borderId="31" xfId="0" applyFont="1" applyFill="1" applyBorder="1" applyAlignment="1">
      <alignment vertical="center"/>
    </xf>
    <xf numFmtId="0" fontId="50" fillId="26" borderId="31" xfId="0" applyFont="1" applyFill="1" applyBorder="1" applyAlignment="1">
      <alignment vertical="center"/>
    </xf>
    <xf numFmtId="0" fontId="50" fillId="26" borderId="31" xfId="0" applyFont="1" applyFill="1" applyBorder="1" applyAlignment="1">
      <alignment horizontal="left" vertical="center"/>
    </xf>
    <xf numFmtId="168" fontId="51" fillId="26" borderId="92" xfId="0" applyNumberFormat="1" applyFont="1" applyFill="1" applyBorder="1" applyAlignment="1">
      <alignment horizontal="center" vertical="center"/>
    </xf>
    <xf numFmtId="164" fontId="50" fillId="26" borderId="93" xfId="1" applyNumberFormat="1" applyFont="1" applyFill="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left" vertical="center" wrapText="1"/>
    </xf>
    <xf numFmtId="0" fontId="52" fillId="0" borderId="2" xfId="0" applyFont="1" applyBorder="1" applyAlignment="1">
      <alignment horizontal="center" vertical="center" wrapText="1"/>
    </xf>
    <xf numFmtId="0" fontId="49" fillId="0" borderId="7" xfId="0" applyFont="1" applyBorder="1" applyAlignment="1">
      <alignment vertical="center"/>
    </xf>
    <xf numFmtId="166" fontId="49" fillId="0" borderId="10" xfId="6" applyNumberFormat="1" applyFont="1" applyBorder="1" applyAlignment="1">
      <alignment horizontal="left" vertical="center" wrapText="1"/>
    </xf>
    <xf numFmtId="0" fontId="49" fillId="0" borderId="7" xfId="0" applyFont="1" applyBorder="1" applyAlignment="1">
      <alignment horizontal="center" vertical="center"/>
    </xf>
    <xf numFmtId="0" fontId="49" fillId="0" borderId="94" xfId="0" applyFont="1" applyBorder="1" applyAlignment="1">
      <alignment horizontal="left" vertical="center" wrapText="1"/>
    </xf>
    <xf numFmtId="0" fontId="49" fillId="0" borderId="95" xfId="0" applyFont="1" applyBorder="1" applyAlignment="1">
      <alignment horizontal="center" vertical="center" wrapText="1"/>
    </xf>
    <xf numFmtId="0" fontId="49" fillId="0" borderId="94" xfId="0" applyFont="1" applyBorder="1" applyAlignment="1">
      <alignment horizontal="center" vertical="center" wrapText="1"/>
    </xf>
    <xf numFmtId="0" fontId="52" fillId="0" borderId="95" xfId="0" applyFont="1" applyBorder="1" applyAlignment="1">
      <alignment horizontal="center" vertical="center" wrapText="1"/>
    </xf>
    <xf numFmtId="0" fontId="49" fillId="0" borderId="96" xfId="0" applyFont="1" applyBorder="1" applyAlignment="1">
      <alignment horizontal="left" vertical="center" wrapText="1"/>
    </xf>
    <xf numFmtId="0" fontId="49" fillId="0" borderId="90" xfId="0" applyFont="1" applyBorder="1" applyAlignment="1">
      <alignment horizontal="center" vertical="center" wrapText="1"/>
    </xf>
    <xf numFmtId="0" fontId="39" fillId="0" borderId="0" xfId="0" applyFont="1" applyAlignment="1">
      <alignment vertical="center" wrapText="1"/>
    </xf>
    <xf numFmtId="0" fontId="49" fillId="0" borderId="97" xfId="0" applyFont="1" applyBorder="1" applyAlignment="1">
      <alignment horizontal="center" vertical="center" wrapText="1"/>
    </xf>
    <xf numFmtId="0" fontId="49" fillId="0" borderId="94" xfId="0" applyFont="1" applyBorder="1" applyAlignment="1">
      <alignment vertical="center"/>
    </xf>
    <xf numFmtId="166" fontId="49" fillId="0" borderId="12" xfId="6" applyNumberFormat="1" applyFont="1" applyBorder="1" applyAlignment="1">
      <alignment horizontal="left" vertical="center" wrapText="1"/>
    </xf>
    <xf numFmtId="166" fontId="49" fillId="0" borderId="95" xfId="6" applyNumberFormat="1" applyFont="1" applyBorder="1" applyAlignment="1">
      <alignment horizontal="left" vertical="center" wrapText="1"/>
    </xf>
    <xf numFmtId="166" fontId="49" fillId="0" borderId="94" xfId="6" applyNumberFormat="1" applyFont="1" applyBorder="1" applyAlignment="1">
      <alignment horizontal="left" vertical="center" wrapText="1"/>
    </xf>
    <xf numFmtId="0" fontId="49" fillId="0" borderId="94" xfId="77" applyFont="1" applyBorder="1" applyAlignment="1">
      <alignment horizontal="left" vertical="center" wrapText="1"/>
    </xf>
    <xf numFmtId="166" fontId="49" fillId="0" borderId="95" xfId="6" applyNumberFormat="1" applyFont="1" applyBorder="1" applyAlignment="1">
      <alignment horizontal="center" vertical="center" wrapText="1"/>
    </xf>
    <xf numFmtId="0" fontId="49" fillId="0" borderId="91" xfId="0" applyFont="1" applyBorder="1" applyAlignment="1">
      <alignment horizontal="left" vertical="center" wrapText="1"/>
    </xf>
    <xf numFmtId="0" fontId="42" fillId="0" borderId="0" xfId="0" applyFont="1" applyAlignment="1">
      <alignment vertical="center"/>
    </xf>
    <xf numFmtId="0" fontId="49" fillId="0" borderId="91" xfId="0" applyFont="1" applyBorder="1" applyAlignment="1">
      <alignment vertical="center"/>
    </xf>
    <xf numFmtId="0" fontId="49" fillId="0" borderId="98" xfId="0" applyFont="1" applyBorder="1" applyAlignment="1">
      <alignment horizontal="center" vertical="center" wrapText="1"/>
    </xf>
    <xf numFmtId="0" fontId="52" fillId="0" borderId="95" xfId="0" applyFont="1" applyBorder="1" applyAlignment="1">
      <alignment horizontal="left" vertical="center" wrapText="1"/>
    </xf>
    <xf numFmtId="0" fontId="49" fillId="0" borderId="95" xfId="78" applyFont="1" applyBorder="1" applyAlignment="1">
      <alignment horizontal="center" vertical="center" wrapText="1"/>
    </xf>
    <xf numFmtId="0" fontId="49" fillId="0" borderId="95" xfId="0" applyFont="1" applyBorder="1" applyAlignment="1">
      <alignment horizontal="left" vertical="center" wrapText="1"/>
    </xf>
    <xf numFmtId="0" fontId="49" fillId="0" borderId="96" xfId="0" applyFont="1" applyBorder="1" applyAlignment="1">
      <alignment horizontal="center" vertical="center" wrapText="1"/>
    </xf>
    <xf numFmtId="0" fontId="49" fillId="0" borderId="99" xfId="0" applyFont="1" applyBorder="1" applyAlignment="1">
      <alignment horizontal="left" vertical="center" wrapText="1"/>
    </xf>
    <xf numFmtId="0" fontId="49" fillId="0" borderId="99" xfId="0" applyFont="1" applyBorder="1" applyAlignment="1">
      <alignment horizontal="center" vertical="center" wrapText="1"/>
    </xf>
    <xf numFmtId="0" fontId="49" fillId="0" borderId="100" xfId="0" applyFont="1" applyBorder="1" applyAlignment="1">
      <alignment horizontal="center" vertical="center" wrapText="1"/>
    </xf>
    <xf numFmtId="0" fontId="37" fillId="0" borderId="0" xfId="0" applyFont="1"/>
    <xf numFmtId="0" fontId="39" fillId="26" borderId="95" xfId="0" applyFont="1" applyFill="1" applyBorder="1"/>
    <xf numFmtId="0" fontId="39" fillId="26" borderId="95" xfId="0" applyFont="1" applyFill="1" applyBorder="1" applyAlignment="1">
      <alignment horizontal="center" vertical="center" wrapText="1"/>
    </xf>
    <xf numFmtId="0" fontId="39" fillId="0" borderId="0" xfId="0" applyFont="1"/>
    <xf numFmtId="0" fontId="39" fillId="26" borderId="90" xfId="0" applyFont="1" applyFill="1" applyBorder="1" applyAlignment="1">
      <alignment horizontal="center" vertical="center" wrapText="1"/>
    </xf>
    <xf numFmtId="43" fontId="39" fillId="0" borderId="0" xfId="1" applyFont="1" applyFill="1"/>
    <xf numFmtId="0" fontId="37" fillId="26" borderId="95" xfId="0" applyFont="1" applyFill="1" applyBorder="1"/>
    <xf numFmtId="0" fontId="53" fillId="26" borderId="95" xfId="0" applyFont="1" applyFill="1" applyBorder="1" applyAlignment="1">
      <alignment horizontal="center" vertical="center"/>
    </xf>
    <xf numFmtId="0" fontId="37" fillId="26" borderId="95" xfId="0" applyFont="1" applyFill="1" applyBorder="1" applyAlignment="1">
      <alignment horizontal="left" vertical="center" wrapText="1"/>
    </xf>
    <xf numFmtId="0" fontId="37" fillId="26" borderId="95" xfId="0" applyFont="1" applyFill="1" applyBorder="1" applyAlignment="1">
      <alignment horizontal="center" vertical="center" wrapText="1"/>
    </xf>
    <xf numFmtId="0" fontId="39" fillId="26" borderId="95" xfId="0" applyFont="1" applyFill="1" applyBorder="1" applyAlignment="1">
      <alignment vertical="center"/>
    </xf>
    <xf numFmtId="0" fontId="39" fillId="26" borderId="94" xfId="0" applyFont="1" applyFill="1" applyBorder="1" applyAlignment="1">
      <alignment horizontal="left" vertical="center" wrapText="1"/>
    </xf>
    <xf numFmtId="0" fontId="37" fillId="0" borderId="0" xfId="0" applyFont="1" applyAlignment="1">
      <alignment wrapText="1"/>
    </xf>
    <xf numFmtId="0" fontId="39" fillId="26" borderId="95" xfId="0" applyFont="1" applyFill="1" applyBorder="1" applyAlignment="1">
      <alignment horizontal="left" vertical="center" wrapText="1"/>
    </xf>
    <xf numFmtId="0" fontId="39" fillId="26" borderId="95" xfId="0" applyFont="1" applyFill="1" applyBorder="1" applyAlignment="1">
      <alignment horizontal="right" vertical="center" wrapText="1"/>
    </xf>
    <xf numFmtId="4" fontId="37" fillId="0" borderId="0" xfId="0" applyNumberFormat="1" applyFont="1"/>
    <xf numFmtId="0" fontId="39" fillId="26" borderId="0" xfId="0" applyFont="1" applyFill="1" applyAlignment="1">
      <alignment horizontal="center" vertical="center" wrapText="1"/>
    </xf>
    <xf numFmtId="0" fontId="49" fillId="0" borderId="2" xfId="0" applyFont="1" applyBorder="1" applyAlignment="1">
      <alignment horizontal="center" vertical="center" wrapText="1"/>
    </xf>
    <xf numFmtId="168" fontId="49" fillId="0" borderId="94" xfId="0" applyNumberFormat="1" applyFont="1" applyBorder="1" applyAlignment="1">
      <alignment horizontal="center" vertical="center" wrapText="1"/>
    </xf>
    <xf numFmtId="0" fontId="49" fillId="26" borderId="15" xfId="0" applyFont="1" applyFill="1" applyBorder="1" applyAlignment="1">
      <alignment horizontal="center" vertical="center" wrapText="1"/>
    </xf>
    <xf numFmtId="0" fontId="49" fillId="26" borderId="2" xfId="0" applyFont="1" applyFill="1" applyBorder="1" applyAlignment="1">
      <alignment horizontal="center" vertical="center" wrapText="1"/>
    </xf>
    <xf numFmtId="0" fontId="49" fillId="0" borderId="6" xfId="0" applyFont="1" applyBorder="1" applyAlignment="1">
      <alignment horizontal="center" vertical="center" wrapText="1"/>
    </xf>
    <xf numFmtId="0" fontId="39" fillId="26" borderId="26" xfId="0" applyFont="1" applyFill="1" applyBorder="1" applyAlignment="1">
      <alignment horizontal="center" vertical="center" wrapText="1"/>
    </xf>
    <xf numFmtId="0" fontId="49" fillId="0" borderId="15" xfId="0" applyFont="1" applyBorder="1" applyAlignment="1">
      <alignment horizontal="center" vertical="center" wrapText="1"/>
    </xf>
    <xf numFmtId="0" fontId="52" fillId="0" borderId="94" xfId="0" applyFont="1" applyBorder="1" applyAlignment="1">
      <alignment horizontal="center" vertical="center" wrapText="1"/>
    </xf>
    <xf numFmtId="0" fontId="49" fillId="0" borderId="97" xfId="0" applyFont="1" applyBorder="1" applyAlignment="1">
      <alignment vertical="center" wrapText="1"/>
    </xf>
    <xf numFmtId="0" fontId="49" fillId="26" borderId="0" xfId="0" applyFont="1" applyFill="1" applyAlignment="1">
      <alignment horizontal="left" vertical="center"/>
    </xf>
    <xf numFmtId="0" fontId="53" fillId="26" borderId="94" xfId="0" applyFont="1" applyFill="1" applyBorder="1" applyAlignment="1">
      <alignment horizontal="left" vertical="center"/>
    </xf>
    <xf numFmtId="0" fontId="49" fillId="26" borderId="103" xfId="0" applyFont="1" applyFill="1" applyBorder="1" applyAlignment="1">
      <alignment horizontal="center" vertical="center" wrapText="1"/>
    </xf>
    <xf numFmtId="0" fontId="49" fillId="26" borderId="104" xfId="0" applyFont="1" applyFill="1" applyBorder="1" applyAlignment="1">
      <alignment horizontal="center" vertical="center" wrapText="1"/>
    </xf>
    <xf numFmtId="0" fontId="49" fillId="26" borderId="108" xfId="0" applyFont="1" applyFill="1" applyBorder="1" applyAlignment="1">
      <alignment horizontal="center" vertical="center"/>
    </xf>
    <xf numFmtId="0" fontId="49" fillId="26" borderId="110" xfId="0" applyFont="1" applyFill="1" applyBorder="1" applyAlignment="1">
      <alignment horizontal="center" vertical="center" wrapText="1"/>
    </xf>
    <xf numFmtId="0" fontId="49" fillId="0" borderId="97" xfId="0" applyFont="1" applyBorder="1" applyAlignment="1">
      <alignment horizontal="left" vertical="center" wrapText="1"/>
    </xf>
    <xf numFmtId="0" fontId="49" fillId="0" borderId="111" xfId="0" applyFont="1" applyBorder="1" applyAlignment="1">
      <alignment horizontal="left" vertical="center" wrapText="1"/>
    </xf>
    <xf numFmtId="0" fontId="49" fillId="0" borderId="111" xfId="6" applyFont="1" applyBorder="1" applyAlignment="1">
      <alignment horizontal="left" vertical="center" wrapText="1"/>
    </xf>
    <xf numFmtId="0" fontId="49" fillId="0" borderId="113" xfId="6" applyFont="1" applyBorder="1" applyAlignment="1">
      <alignment horizontal="left" vertical="center" wrapText="1"/>
    </xf>
    <xf numFmtId="0" fontId="49" fillId="0" borderId="111" xfId="77" applyFont="1" applyBorder="1" applyAlignment="1">
      <alignment horizontal="left" vertical="center" wrapText="1"/>
    </xf>
    <xf numFmtId="0" fontId="49" fillId="0" borderId="111" xfId="6" applyFont="1" applyBorder="1" applyAlignment="1">
      <alignment vertical="center" wrapText="1"/>
    </xf>
    <xf numFmtId="164" fontId="37" fillId="0" borderId="0" xfId="0" applyNumberFormat="1" applyFont="1"/>
    <xf numFmtId="43" fontId="37" fillId="0" borderId="0" xfId="0" applyNumberFormat="1" applyFont="1"/>
    <xf numFmtId="0" fontId="39" fillId="26" borderId="114" xfId="0" applyFont="1" applyFill="1" applyBorder="1"/>
    <xf numFmtId="0" fontId="39" fillId="26" borderId="103" xfId="0" applyFont="1" applyFill="1" applyBorder="1" applyAlignment="1">
      <alignment horizontal="center" vertical="center" wrapText="1"/>
    </xf>
    <xf numFmtId="0" fontId="39" fillId="26" borderId="115" xfId="0" applyFont="1" applyFill="1" applyBorder="1" applyAlignment="1">
      <alignment horizontal="center" vertical="center" wrapText="1"/>
    </xf>
    <xf numFmtId="0" fontId="39" fillId="26" borderId="110" xfId="0" applyFont="1" applyFill="1" applyBorder="1" applyAlignment="1">
      <alignment horizontal="center" vertical="center" wrapText="1"/>
    </xf>
    <xf numFmtId="4" fontId="39" fillId="26" borderId="116" xfId="0" applyNumberFormat="1" applyFont="1" applyFill="1" applyBorder="1" applyAlignment="1">
      <alignment horizontal="center" vertical="center" wrapText="1"/>
    </xf>
    <xf numFmtId="0" fontId="39" fillId="26" borderId="117" xfId="0" applyFont="1" applyFill="1" applyBorder="1" applyAlignment="1">
      <alignment horizontal="center" vertical="center" wrapText="1"/>
    </xf>
    <xf numFmtId="164" fontId="49" fillId="0" borderId="109" xfId="0" applyNumberFormat="1" applyFont="1" applyBorder="1" applyAlignment="1">
      <alignment horizontal="center" vertical="center"/>
    </xf>
    <xf numFmtId="0" fontId="49" fillId="0" borderId="109" xfId="0" applyFont="1" applyBorder="1" applyAlignment="1">
      <alignment vertical="center"/>
    </xf>
    <xf numFmtId="164" fontId="49" fillId="0" borderId="102" xfId="0" applyNumberFormat="1" applyFont="1" applyBorder="1" applyAlignment="1">
      <alignment vertical="center"/>
    </xf>
    <xf numFmtId="164" fontId="49" fillId="0" borderId="109" xfId="0" applyNumberFormat="1" applyFont="1" applyBorder="1" applyAlignment="1">
      <alignment vertical="center"/>
    </xf>
    <xf numFmtId="164" fontId="49" fillId="0" borderId="102" xfId="0" applyNumberFormat="1" applyFont="1" applyBorder="1" applyAlignment="1">
      <alignment horizontal="center" vertical="center"/>
    </xf>
    <xf numFmtId="164" fontId="49" fillId="0" borderId="110" xfId="0" applyNumberFormat="1" applyFont="1" applyBorder="1" applyAlignment="1">
      <alignment vertical="center"/>
    </xf>
    <xf numFmtId="0" fontId="49" fillId="0" borderId="31" xfId="0" applyFont="1" applyBorder="1" applyAlignment="1">
      <alignment horizontal="left" vertical="center"/>
    </xf>
    <xf numFmtId="0" fontId="49" fillId="0" borderId="122" xfId="0" applyFont="1" applyBorder="1" applyAlignment="1">
      <alignment horizontal="center" vertical="center" wrapText="1"/>
    </xf>
    <xf numFmtId="0" fontId="39" fillId="26" borderId="122" xfId="0" applyFont="1" applyFill="1" applyBorder="1"/>
    <xf numFmtId="164" fontId="49" fillId="0" borderId="118" xfId="0" applyNumberFormat="1" applyFont="1" applyBorder="1" applyAlignment="1">
      <alignment vertical="center"/>
    </xf>
    <xf numFmtId="0" fontId="40" fillId="26" borderId="95" xfId="0" applyFont="1" applyFill="1" applyBorder="1" applyAlignment="1">
      <alignment horizontal="left"/>
    </xf>
    <xf numFmtId="0" fontId="37" fillId="26" borderId="114" xfId="0" applyFont="1" applyFill="1" applyBorder="1"/>
    <xf numFmtId="0" fontId="37" fillId="26" borderId="114" xfId="0" applyFont="1" applyFill="1" applyBorder="1" applyAlignment="1">
      <alignment horizontal="left"/>
    </xf>
    <xf numFmtId="164" fontId="41" fillId="26" borderId="109" xfId="0" applyNumberFormat="1" applyFont="1" applyFill="1" applyBorder="1" applyAlignment="1">
      <alignment horizontal="right"/>
    </xf>
    <xf numFmtId="164" fontId="53" fillId="26" borderId="109" xfId="0" applyNumberFormat="1" applyFont="1" applyFill="1" applyBorder="1" applyAlignment="1">
      <alignment horizontal="right" vertical="center"/>
    </xf>
    <xf numFmtId="164" fontId="37" fillId="26" borderId="109" xfId="0" applyNumberFormat="1" applyFont="1" applyFill="1" applyBorder="1" applyAlignment="1">
      <alignment horizontal="right"/>
    </xf>
    <xf numFmtId="164" fontId="39" fillId="26" borderId="109" xfId="0" applyNumberFormat="1" applyFont="1" applyFill="1" applyBorder="1" applyAlignment="1">
      <alignment horizontal="right" vertical="center"/>
    </xf>
    <xf numFmtId="0" fontId="37" fillId="26" borderId="103" xfId="0" applyFont="1" applyFill="1" applyBorder="1"/>
    <xf numFmtId="0" fontId="39" fillId="26" borderId="115" xfId="0" applyFont="1" applyFill="1" applyBorder="1" applyAlignment="1">
      <alignment vertical="center"/>
    </xf>
    <xf numFmtId="0" fontId="39" fillId="26" borderId="115" xfId="0" applyFont="1" applyFill="1" applyBorder="1" applyAlignment="1">
      <alignment horizontal="left" vertical="center" wrapText="1"/>
    </xf>
    <xf numFmtId="164" fontId="39" fillId="26" borderId="110" xfId="0" applyNumberFormat="1" applyFont="1" applyFill="1" applyBorder="1" applyAlignment="1">
      <alignment horizontal="right" vertical="center"/>
    </xf>
    <xf numFmtId="0" fontId="37" fillId="0" borderId="0" xfId="0" applyFont="1" applyAlignment="1">
      <alignment horizontal="center" vertical="center"/>
    </xf>
    <xf numFmtId="0" fontId="37" fillId="0" borderId="0" xfId="0" applyFont="1" applyAlignment="1">
      <alignment vertical="center"/>
    </xf>
    <xf numFmtId="164" fontId="39" fillId="0" borderId="0" xfId="0" applyNumberFormat="1" applyFont="1" applyAlignment="1">
      <alignment horizontal="center" vertical="center"/>
    </xf>
    <xf numFmtId="164" fontId="39" fillId="0" borderId="0" xfId="3" applyNumberFormat="1" applyFont="1" applyAlignment="1">
      <alignment horizontal="center" vertical="center"/>
    </xf>
    <xf numFmtId="0" fontId="38" fillId="0" borderId="37" xfId="0" applyFont="1" applyBorder="1" applyAlignment="1">
      <alignment horizontal="center" vertical="center" wrapText="1"/>
    </xf>
    <xf numFmtId="1" fontId="47" fillId="0" borderId="15" xfId="0" applyNumberFormat="1" applyFont="1" applyBorder="1" applyAlignment="1">
      <alignment horizontal="center" vertical="center"/>
    </xf>
    <xf numFmtId="164" fontId="38" fillId="0" borderId="37" xfId="0" applyNumberFormat="1" applyFont="1" applyBorder="1" applyAlignment="1">
      <alignment horizontal="center" vertical="center"/>
    </xf>
    <xf numFmtId="1" fontId="47" fillId="0" borderId="6" xfId="0" applyNumberFormat="1" applyFont="1" applyBorder="1" applyAlignment="1">
      <alignment horizontal="center" vertical="center"/>
    </xf>
    <xf numFmtId="1" fontId="47" fillId="0" borderId="0" xfId="0" applyNumberFormat="1" applyFont="1" applyAlignment="1">
      <alignment horizontal="center" vertical="center"/>
    </xf>
    <xf numFmtId="1" fontId="47" fillId="0" borderId="26" xfId="0" applyNumberFormat="1" applyFont="1" applyBorder="1" applyAlignment="1">
      <alignment horizontal="center" vertical="center"/>
    </xf>
    <xf numFmtId="164" fontId="47" fillId="0" borderId="10" xfId="0" applyNumberFormat="1" applyFont="1" applyBorder="1" applyAlignment="1">
      <alignment horizontal="center" vertical="center"/>
    </xf>
    <xf numFmtId="0" fontId="40" fillId="0" borderId="10" xfId="0" applyFont="1" applyBorder="1" applyAlignment="1">
      <alignment horizontal="center" vertical="center"/>
    </xf>
    <xf numFmtId="0" fontId="46" fillId="0" borderId="2" xfId="81" applyFont="1" applyBorder="1" applyAlignment="1">
      <alignment horizontal="left" vertical="center" wrapText="1"/>
    </xf>
    <xf numFmtId="0" fontId="38" fillId="0" borderId="10" xfId="0" applyFont="1" applyBorder="1" applyAlignment="1">
      <alignment horizontal="center" vertical="center"/>
    </xf>
    <xf numFmtId="0" fontId="38" fillId="0" borderId="15" xfId="0" applyFont="1" applyBorder="1" applyAlignment="1">
      <alignment horizontal="center" vertical="center" wrapText="1"/>
    </xf>
    <xf numFmtId="0" fontId="39" fillId="0" borderId="2" xfId="0" applyFont="1" applyBorder="1" applyAlignment="1">
      <alignment horizontal="center" vertical="center"/>
    </xf>
    <xf numFmtId="0" fontId="40" fillId="0" borderId="2" xfId="0" applyFont="1" applyBorder="1" applyAlignment="1">
      <alignment horizontal="left" vertical="center"/>
    </xf>
    <xf numFmtId="0" fontId="46" fillId="0" borderId="2" xfId="0" applyFont="1" applyBorder="1" applyAlignment="1">
      <alignment horizontal="left" vertical="center" wrapText="1"/>
    </xf>
    <xf numFmtId="0" fontId="38" fillId="0" borderId="2" xfId="0" applyFont="1" applyBorder="1" applyAlignment="1">
      <alignment horizontal="center" vertical="center" wrapText="1"/>
    </xf>
    <xf numFmtId="0" fontId="40" fillId="0" borderId="7" xfId="0" applyFont="1" applyBorder="1" applyAlignment="1">
      <alignment horizontal="left" vertical="center"/>
    </xf>
    <xf numFmtId="0" fontId="40" fillId="0" borderId="12" xfId="0" applyFont="1" applyBorder="1" applyAlignment="1">
      <alignment horizontal="left" vertical="center"/>
    </xf>
    <xf numFmtId="0" fontId="40" fillId="0" borderId="10" xfId="0" applyFont="1" applyBorder="1" applyAlignment="1">
      <alignment horizontal="left" vertical="center"/>
    </xf>
    <xf numFmtId="0" fontId="38" fillId="0" borderId="2" xfId="0" applyFont="1" applyBorder="1" applyAlignment="1">
      <alignment horizontal="center" vertical="center"/>
    </xf>
    <xf numFmtId="0" fontId="40" fillId="0" borderId="12" xfId="0" applyFont="1" applyBorder="1" applyAlignment="1">
      <alignment horizontal="left" vertical="center" wrapText="1"/>
    </xf>
    <xf numFmtId="0" fontId="40" fillId="0" borderId="36" xfId="0" applyFont="1" applyBorder="1" applyAlignment="1">
      <alignment horizontal="left" vertical="center" wrapText="1"/>
    </xf>
    <xf numFmtId="0" fontId="46" fillId="0" borderId="37" xfId="0" applyFont="1" applyBorder="1" applyAlignment="1">
      <alignment vertical="center" wrapText="1"/>
    </xf>
    <xf numFmtId="0" fontId="40" fillId="0" borderId="37" xfId="0" applyFont="1" applyBorder="1" applyAlignment="1">
      <alignment horizontal="left" vertical="center" wrapText="1"/>
    </xf>
    <xf numFmtId="0" fontId="40" fillId="0" borderId="41" xfId="0" applyFont="1" applyBorder="1" applyAlignment="1">
      <alignment horizontal="center" vertical="center"/>
    </xf>
    <xf numFmtId="0" fontId="40" fillId="0" borderId="34" xfId="0" applyFont="1" applyBorder="1" applyAlignment="1">
      <alignment horizontal="center" vertical="center"/>
    </xf>
    <xf numFmtId="0" fontId="40" fillId="0" borderId="78" xfId="0" applyFont="1" applyBorder="1" applyAlignment="1">
      <alignment horizontal="center" vertical="center"/>
    </xf>
    <xf numFmtId="0" fontId="40" fillId="0" borderId="78" xfId="0" applyFont="1" applyBorder="1" applyAlignment="1">
      <alignment horizontal="center" vertical="center" wrapText="1"/>
    </xf>
    <xf numFmtId="0" fontId="40" fillId="0" borderId="78" xfId="0" applyFont="1" applyBorder="1" applyAlignment="1">
      <alignment horizontal="left" vertical="center" wrapText="1"/>
    </xf>
    <xf numFmtId="0" fontId="40" fillId="0" borderId="81" xfId="0" applyFont="1" applyBorder="1" applyAlignment="1">
      <alignment horizontal="left" vertical="center" wrapText="1"/>
    </xf>
    <xf numFmtId="0" fontId="46" fillId="0" borderId="80" xfId="0" applyFont="1" applyBorder="1" applyAlignment="1">
      <alignment horizontal="left" vertical="center" wrapText="1"/>
    </xf>
    <xf numFmtId="0" fontId="39" fillId="0" borderId="78" xfId="0" applyFont="1" applyBorder="1" applyAlignment="1">
      <alignment vertical="center"/>
    </xf>
    <xf numFmtId="0" fontId="39" fillId="0" borderId="78" xfId="0" applyFont="1" applyBorder="1" applyAlignment="1">
      <alignment horizontal="left" vertical="center" wrapText="1"/>
    </xf>
    <xf numFmtId="0" fontId="39" fillId="0" borderId="78" xfId="0" applyFont="1" applyBorder="1" applyAlignment="1">
      <alignment horizontal="center" vertical="center"/>
    </xf>
    <xf numFmtId="0" fontId="39" fillId="0" borderId="78" xfId="0" applyFont="1" applyBorder="1" applyAlignment="1">
      <alignment horizontal="left" vertical="center"/>
    </xf>
    <xf numFmtId="0" fontId="39" fillId="0" borderId="37" xfId="0" applyFont="1" applyBorder="1" applyAlignment="1">
      <alignment horizontal="left" vertical="center"/>
    </xf>
    <xf numFmtId="0" fontId="39" fillId="0" borderId="37" xfId="0" applyFont="1" applyBorder="1" applyAlignment="1">
      <alignment horizontal="left" vertical="center" wrapText="1"/>
    </xf>
    <xf numFmtId="0" fontId="46" fillId="0" borderId="41" xfId="0" applyFont="1" applyBorder="1" applyAlignment="1">
      <alignment horizontal="left" vertical="center" wrapText="1"/>
    </xf>
    <xf numFmtId="0" fontId="37" fillId="0" borderId="15" xfId="0" applyFont="1" applyBorder="1" applyAlignment="1">
      <alignment horizontal="center" vertical="center"/>
    </xf>
    <xf numFmtId="0" fontId="40" fillId="0" borderId="79" xfId="0" applyFont="1" applyBorder="1" applyAlignment="1">
      <alignment horizontal="center" vertical="center"/>
    </xf>
    <xf numFmtId="0" fontId="39" fillId="0" borderId="81" xfId="0" applyFont="1" applyBorder="1" applyAlignment="1">
      <alignment horizontal="left" vertical="center" wrapText="1"/>
    </xf>
    <xf numFmtId="0" fontId="38" fillId="0" borderId="37" xfId="0" applyFont="1" applyBorder="1" applyAlignment="1">
      <alignment horizontal="center" vertical="center"/>
    </xf>
    <xf numFmtId="0" fontId="37" fillId="0" borderId="2" xfId="0" applyFont="1" applyBorder="1" applyAlignment="1">
      <alignment horizontal="center" vertical="center"/>
    </xf>
    <xf numFmtId="0" fontId="39" fillId="0" borderId="37" xfId="0" applyFont="1" applyBorder="1" applyAlignment="1">
      <alignment horizontal="center" vertical="center"/>
    </xf>
    <xf numFmtId="166" fontId="39" fillId="0" borderId="37" xfId="6" applyNumberFormat="1" applyFont="1" applyBorder="1" applyAlignment="1">
      <alignment horizontal="center" vertical="center" wrapText="1"/>
    </xf>
    <xf numFmtId="0" fontId="40" fillId="0" borderId="37" xfId="0" applyFont="1" applyBorder="1" applyAlignment="1">
      <alignment horizontal="left" vertical="center"/>
    </xf>
    <xf numFmtId="0" fontId="38" fillId="0" borderId="39" xfId="0" applyFont="1" applyBorder="1" applyAlignment="1">
      <alignment horizontal="center" vertical="center" wrapText="1"/>
    </xf>
    <xf numFmtId="164" fontId="41" fillId="0" borderId="37" xfId="0" applyNumberFormat="1" applyFont="1" applyBorder="1" applyAlignment="1">
      <alignment horizontal="center" vertical="center"/>
    </xf>
    <xf numFmtId="0" fontId="40" fillId="0" borderId="34" xfId="0" applyFont="1" applyBorder="1" applyAlignment="1">
      <alignment horizontal="center" vertical="center" wrapText="1"/>
    </xf>
    <xf numFmtId="0" fontId="46" fillId="0" borderId="37" xfId="0" applyFont="1" applyBorder="1" applyAlignment="1">
      <alignment horizontal="left" vertical="center" wrapText="1"/>
    </xf>
    <xf numFmtId="0" fontId="40" fillId="0" borderId="70" xfId="0" applyFont="1" applyBorder="1" applyAlignment="1">
      <alignment horizontal="center" vertical="center"/>
    </xf>
    <xf numFmtId="0" fontId="40" fillId="0" borderId="71" xfId="0" applyFont="1" applyBorder="1" applyAlignment="1">
      <alignment horizontal="left" vertical="center" wrapText="1"/>
    </xf>
    <xf numFmtId="164" fontId="40" fillId="0" borderId="37" xfId="0" applyNumberFormat="1" applyFont="1" applyBorder="1" applyAlignment="1">
      <alignment horizontal="center" vertical="center" wrapText="1"/>
    </xf>
    <xf numFmtId="0" fontId="39" fillId="0" borderId="34" xfId="0" applyFont="1" applyBorder="1" applyAlignment="1">
      <alignment horizontal="center" vertical="center"/>
    </xf>
    <xf numFmtId="166" fontId="39" fillId="0" borderId="37" xfId="6" applyNumberFormat="1" applyFont="1" applyBorder="1" applyAlignment="1">
      <alignment horizontal="left" vertical="center" wrapText="1"/>
    </xf>
    <xf numFmtId="0" fontId="39" fillId="0" borderId="37" xfId="3" applyFont="1" applyBorder="1" applyAlignment="1">
      <alignment horizontal="left" vertical="center" wrapText="1"/>
    </xf>
    <xf numFmtId="0" fontId="46" fillId="0" borderId="34" xfId="0" applyFont="1" applyBorder="1" applyAlignment="1">
      <alignment horizontal="left" vertical="center" wrapText="1"/>
    </xf>
    <xf numFmtId="166" fontId="40" fillId="0" borderId="37" xfId="6" applyNumberFormat="1" applyFont="1" applyBorder="1" applyAlignment="1">
      <alignment horizontal="center" vertical="center" wrapText="1"/>
    </xf>
    <xf numFmtId="166" fontId="39" fillId="0" borderId="34" xfId="6" applyNumberFormat="1" applyFont="1" applyBorder="1" applyAlignment="1">
      <alignment horizontal="center" vertical="center" wrapText="1"/>
    </xf>
    <xf numFmtId="0" fontId="39" fillId="0" borderId="34" xfId="0" applyFont="1" applyBorder="1" applyAlignment="1">
      <alignment vertical="center"/>
    </xf>
    <xf numFmtId="0" fontId="40" fillId="0" borderId="2" xfId="0" applyFont="1" applyBorder="1" applyAlignment="1">
      <alignment vertical="center" wrapText="1"/>
    </xf>
    <xf numFmtId="0" fontId="38" fillId="0" borderId="112" xfId="0" applyFont="1" applyBorder="1" applyAlignment="1">
      <alignment horizontal="center" vertical="center" wrapText="1"/>
    </xf>
    <xf numFmtId="0" fontId="46" fillId="0" borderId="37" xfId="0" applyFont="1" applyBorder="1" applyAlignment="1">
      <alignment horizontal="center" vertical="center" wrapText="1"/>
    </xf>
    <xf numFmtId="0" fontId="37" fillId="0" borderId="112" xfId="0" applyFont="1" applyBorder="1" applyAlignment="1">
      <alignment horizontal="center" vertical="center"/>
    </xf>
    <xf numFmtId="0" fontId="40" fillId="0" borderId="12" xfId="0" applyFont="1" applyBorder="1" applyAlignment="1">
      <alignment horizontal="center" vertical="center"/>
    </xf>
    <xf numFmtId="0" fontId="40" fillId="0" borderId="105" xfId="0" applyFont="1" applyBorder="1" applyAlignment="1">
      <alignment horizontal="center" vertical="center"/>
    </xf>
    <xf numFmtId="0" fontId="39" fillId="0" borderId="78" xfId="0" applyFont="1" applyBorder="1" applyAlignment="1">
      <alignment vertical="center" wrapText="1"/>
    </xf>
    <xf numFmtId="0" fontId="39" fillId="0" borderId="37" xfId="0" applyFont="1" applyBorder="1" applyAlignment="1">
      <alignment vertical="center" wrapText="1"/>
    </xf>
    <xf numFmtId="0" fontId="46" fillId="0" borderId="59" xfId="0" applyFont="1" applyBorder="1" applyAlignment="1">
      <alignment vertical="center" wrapText="1"/>
    </xf>
    <xf numFmtId="0" fontId="39" fillId="0" borderId="36" xfId="0" applyFont="1" applyBorder="1" applyAlignment="1">
      <alignment horizontal="center" vertical="center"/>
    </xf>
    <xf numFmtId="0" fontId="39" fillId="0" borderId="41" xfId="0" applyFont="1" applyBorder="1" applyAlignment="1">
      <alignment horizontal="center" vertical="center"/>
    </xf>
    <xf numFmtId="0" fontId="39" fillId="0" borderId="34" xfId="0" applyFont="1" applyBorder="1" applyAlignment="1">
      <alignment vertical="center" wrapText="1"/>
    </xf>
    <xf numFmtId="0" fontId="40" fillId="0" borderId="37" xfId="80" applyFont="1" applyBorder="1" applyAlignment="1">
      <alignment horizontal="left" vertical="center" wrapText="1"/>
    </xf>
    <xf numFmtId="49" fontId="40" fillId="0" borderId="36" xfId="0" applyNumberFormat="1" applyFont="1" applyBorder="1" applyAlignment="1">
      <alignment horizontal="left" vertical="center" wrapText="1"/>
    </xf>
    <xf numFmtId="166" fontId="46" fillId="0" borderId="37" xfId="6" applyNumberFormat="1" applyFont="1" applyBorder="1" applyAlignment="1">
      <alignment horizontal="left" vertical="center"/>
    </xf>
    <xf numFmtId="164" fontId="46" fillId="0" borderId="37" xfId="80" applyNumberFormat="1" applyFont="1" applyBorder="1" applyAlignment="1">
      <alignment horizontal="center" vertical="center" wrapText="1"/>
    </xf>
    <xf numFmtId="169" fontId="40" fillId="0" borderId="37" xfId="6" applyNumberFormat="1" applyFont="1" applyBorder="1" applyAlignment="1">
      <alignment horizontal="center" vertical="center"/>
    </xf>
    <xf numFmtId="0" fontId="40" fillId="0" borderId="61" xfId="0" applyFont="1" applyBorder="1" applyAlignment="1">
      <alignment horizontal="center" vertical="center"/>
    </xf>
    <xf numFmtId="49" fontId="40" fillId="0" borderId="60" xfId="0" applyNumberFormat="1" applyFont="1" applyBorder="1" applyAlignment="1">
      <alignment horizontal="left" vertical="center" wrapText="1"/>
    </xf>
    <xf numFmtId="169" fontId="40" fillId="0" borderId="61" xfId="6" applyNumberFormat="1" applyFont="1" applyBorder="1" applyAlignment="1">
      <alignment horizontal="center" vertical="center"/>
    </xf>
    <xf numFmtId="0" fontId="39" fillId="0" borderId="61" xfId="0" applyFont="1" applyBorder="1" applyAlignment="1">
      <alignment horizontal="left" vertical="center" wrapText="1"/>
    </xf>
    <xf numFmtId="0" fontId="46" fillId="0" borderId="61" xfId="0" applyFont="1" applyBorder="1" applyAlignment="1">
      <alignment horizontal="left" vertical="center" wrapText="1"/>
    </xf>
    <xf numFmtId="0" fontId="46" fillId="0" borderId="78" xfId="0" applyFont="1" applyBorder="1" applyAlignment="1">
      <alignment horizontal="left" vertical="center" wrapText="1"/>
    </xf>
    <xf numFmtId="0" fontId="46" fillId="0" borderId="78" xfId="0" applyFont="1" applyBorder="1" applyAlignment="1">
      <alignment horizontal="left" vertical="center"/>
    </xf>
    <xf numFmtId="0" fontId="41" fillId="0" borderId="37" xfId="0" applyFont="1" applyBorder="1" applyAlignment="1">
      <alignment horizontal="center" vertical="center"/>
    </xf>
    <xf numFmtId="49" fontId="41" fillId="0" borderId="37" xfId="0" applyNumberFormat="1" applyFont="1" applyBorder="1" applyAlignment="1">
      <alignment horizontal="left" vertical="center" wrapText="1"/>
    </xf>
    <xf numFmtId="164" fontId="46" fillId="0" borderId="78" xfId="0" applyNumberFormat="1" applyFont="1" applyBorder="1" applyAlignment="1">
      <alignment horizontal="left" vertical="center" wrapText="1"/>
    </xf>
    <xf numFmtId="0" fontId="47" fillId="0" borderId="0" xfId="0" applyFont="1"/>
    <xf numFmtId="49" fontId="40" fillId="0" borderId="37" xfId="0" applyNumberFormat="1" applyFont="1" applyBorder="1" applyAlignment="1">
      <alignment horizontal="left" vertical="center" wrapText="1"/>
    </xf>
    <xf numFmtId="0" fontId="38" fillId="0" borderId="37" xfId="0" applyFont="1" applyBorder="1" applyAlignment="1">
      <alignment horizontal="left" vertical="center" wrapText="1"/>
    </xf>
    <xf numFmtId="0" fontId="38" fillId="0" borderId="37" xfId="0" applyFont="1" applyBorder="1" applyAlignment="1">
      <alignment horizontal="left" vertical="center"/>
    </xf>
    <xf numFmtId="0" fontId="37" fillId="0" borderId="37" xfId="0" applyFont="1" applyBorder="1" applyAlignment="1">
      <alignment horizontal="left" vertical="center" wrapText="1"/>
    </xf>
    <xf numFmtId="0" fontId="38" fillId="0" borderId="2" xfId="0" applyFont="1" applyBorder="1" applyAlignment="1">
      <alignment horizontal="left" vertical="center"/>
    </xf>
    <xf numFmtId="0" fontId="37" fillId="0" borderId="37" xfId="3" applyFont="1" applyBorder="1" applyAlignment="1">
      <alignment horizontal="left" vertical="center" wrapText="1"/>
    </xf>
    <xf numFmtId="0" fontId="40" fillId="0" borderId="2" xfId="0" applyFont="1" applyBorder="1" applyAlignment="1">
      <alignment horizontal="left" vertical="center" wrapText="1"/>
    </xf>
    <xf numFmtId="0" fontId="39" fillId="0" borderId="81" xfId="0" applyFont="1" applyBorder="1" applyAlignment="1">
      <alignment horizontal="center" vertical="center"/>
    </xf>
    <xf numFmtId="49" fontId="40" fillId="0" borderId="37" xfId="0" applyNumberFormat="1" applyFont="1" applyBorder="1" applyAlignment="1">
      <alignment horizontal="center" vertical="center" wrapText="1"/>
    </xf>
    <xf numFmtId="0" fontId="39" fillId="0" borderId="37" xfId="0" applyFont="1" applyBorder="1" applyAlignment="1">
      <alignment vertical="center"/>
    </xf>
    <xf numFmtId="0" fontId="41" fillId="0" borderId="37" xfId="0" applyFont="1" applyBorder="1" applyAlignment="1">
      <alignment vertical="center" wrapText="1"/>
    </xf>
    <xf numFmtId="0" fontId="41" fillId="0" borderId="37" xfId="0" applyFont="1" applyBorder="1" applyAlignment="1">
      <alignment horizontal="center" vertical="center" wrapText="1"/>
    </xf>
    <xf numFmtId="0" fontId="41" fillId="0" borderId="34" xfId="0" applyFont="1" applyBorder="1" applyAlignment="1">
      <alignment horizontal="center" vertical="center" wrapText="1"/>
    </xf>
    <xf numFmtId="0" fontId="46" fillId="0" borderId="81" xfId="0" applyFont="1" applyBorder="1" applyAlignment="1">
      <alignment horizontal="left" vertical="center" wrapText="1"/>
    </xf>
    <xf numFmtId="0" fontId="40" fillId="0" borderId="81" xfId="0" applyFont="1" applyBorder="1" applyAlignment="1">
      <alignment horizontal="center" vertical="center"/>
    </xf>
    <xf numFmtId="0" fontId="40" fillId="0" borderId="12"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41" xfId="0" applyFont="1" applyBorder="1" applyAlignment="1">
      <alignment horizontal="left" vertical="center" wrapText="1"/>
    </xf>
    <xf numFmtId="0" fontId="40" fillId="0" borderId="41" xfId="0" applyFont="1" applyBorder="1" applyAlignment="1">
      <alignment horizontal="center" vertical="center" wrapText="1"/>
    </xf>
    <xf numFmtId="0" fontId="40" fillId="0" borderId="37" xfId="0" applyFont="1" applyBorder="1" applyAlignment="1">
      <alignment horizontal="justify" vertical="center" wrapText="1"/>
    </xf>
    <xf numFmtId="0" fontId="47" fillId="0" borderId="78" xfId="0" applyFont="1" applyBorder="1" applyAlignment="1">
      <alignment horizontal="justify" vertical="center" wrapText="1"/>
    </xf>
    <xf numFmtId="164" fontId="47" fillId="0" borderId="79" xfId="71" applyNumberFormat="1" applyFont="1" applyBorder="1" applyAlignment="1">
      <alignment horizontal="left" vertical="center" wrapText="1"/>
    </xf>
    <xf numFmtId="164" fontId="47" fillId="0" borderId="78" xfId="71" applyNumberFormat="1" applyFont="1" applyBorder="1" applyAlignment="1">
      <alignment horizontal="left" vertical="center" wrapText="1"/>
    </xf>
    <xf numFmtId="0" fontId="39" fillId="0" borderId="39" xfId="0" applyFont="1" applyBorder="1" applyAlignment="1">
      <alignment vertical="center"/>
    </xf>
    <xf numFmtId="0" fontId="39" fillId="0" borderId="78" xfId="0" applyFont="1" applyBorder="1" applyAlignment="1">
      <alignment horizontal="justify" vertical="center" wrapText="1"/>
    </xf>
    <xf numFmtId="0" fontId="47" fillId="0" borderId="81" xfId="0" applyFont="1" applyBorder="1" applyAlignment="1">
      <alignment horizontal="left" vertical="center" wrapText="1"/>
    </xf>
    <xf numFmtId="0" fontId="37" fillId="0" borderId="78" xfId="0" applyFont="1" applyBorder="1" applyAlignment="1">
      <alignment horizontal="justify" vertical="center" wrapText="1"/>
    </xf>
    <xf numFmtId="0" fontId="37" fillId="0" borderId="81" xfId="0" applyFont="1" applyBorder="1" applyAlignment="1">
      <alignment horizontal="left" vertical="center" wrapText="1"/>
    </xf>
    <xf numFmtId="0" fontId="40" fillId="0" borderId="46" xfId="0" applyFont="1" applyBorder="1" applyAlignment="1">
      <alignment horizontal="center" vertical="center" wrapText="1"/>
    </xf>
    <xf numFmtId="0" fontId="39" fillId="0" borderId="95" xfId="0" applyFont="1" applyBorder="1" applyAlignment="1">
      <alignment horizontal="justify" vertical="center" wrapText="1"/>
    </xf>
    <xf numFmtId="0" fontId="37" fillId="0" borderId="95" xfId="0" applyFont="1" applyBorder="1" applyAlignment="1">
      <alignment horizontal="justify" vertical="center" wrapText="1"/>
    </xf>
    <xf numFmtId="0" fontId="47" fillId="0" borderId="95" xfId="0" applyFont="1" applyBorder="1" applyAlignment="1">
      <alignment horizontal="left" vertical="center" wrapText="1"/>
    </xf>
    <xf numFmtId="0" fontId="37" fillId="0" borderId="95" xfId="0" applyFont="1" applyBorder="1" applyAlignment="1">
      <alignment horizontal="left" vertical="center" wrapText="1"/>
    </xf>
    <xf numFmtId="0" fontId="40" fillId="0" borderId="95" xfId="0" applyFont="1" applyBorder="1" applyAlignment="1">
      <alignment horizontal="center" vertical="center" wrapText="1"/>
    </xf>
    <xf numFmtId="0" fontId="40" fillId="0" borderId="10" xfId="0" applyFont="1" applyBorder="1" applyAlignment="1">
      <alignment horizontal="center" vertical="center" wrapText="1"/>
    </xf>
    <xf numFmtId="0" fontId="47" fillId="0" borderId="2" xfId="0" applyFont="1" applyBorder="1" applyAlignment="1">
      <alignment horizontal="left" vertical="center" wrapText="1"/>
    </xf>
    <xf numFmtId="0" fontId="37" fillId="0" borderId="78" xfId="0" applyFont="1" applyBorder="1" applyAlignment="1">
      <alignment horizontal="left" vertical="center" wrapText="1"/>
    </xf>
    <xf numFmtId="164" fontId="40" fillId="0" borderId="34" xfId="71" applyNumberFormat="1" applyFont="1" applyBorder="1" applyAlignment="1">
      <alignment horizontal="center" vertical="center" wrapText="1"/>
    </xf>
    <xf numFmtId="0" fontId="47" fillId="0" borderId="79" xfId="0" applyFont="1" applyBorder="1" applyAlignment="1">
      <alignment horizontal="left" vertical="center" wrapText="1"/>
    </xf>
    <xf numFmtId="0" fontId="37" fillId="0" borderId="81" xfId="0" applyFont="1" applyBorder="1" applyAlignment="1">
      <alignment vertical="center" wrapText="1"/>
    </xf>
    <xf numFmtId="0" fontId="40" fillId="0" borderId="40" xfId="0" applyFont="1" applyBorder="1" applyAlignment="1">
      <alignment horizontal="center" vertical="center"/>
    </xf>
    <xf numFmtId="166" fontId="39" fillId="0" borderId="37" xfId="6" applyNumberFormat="1" applyFont="1" applyBorder="1" applyAlignment="1">
      <alignment vertical="center" wrapText="1"/>
    </xf>
    <xf numFmtId="0" fontId="47" fillId="0" borderId="78" xfId="0" applyFont="1" applyBorder="1" applyAlignment="1">
      <alignment horizontal="left" vertical="center" wrapText="1"/>
    </xf>
    <xf numFmtId="166" fontId="39" fillId="0" borderId="78" xfId="6" applyNumberFormat="1" applyFont="1" applyBorder="1" applyAlignment="1">
      <alignment vertical="center" wrapText="1"/>
    </xf>
    <xf numFmtId="0" fontId="37" fillId="0" borderId="37" xfId="0" applyFont="1" applyBorder="1" applyAlignment="1">
      <alignment horizontal="center" vertical="center"/>
    </xf>
    <xf numFmtId="0" fontId="40" fillId="0" borderId="34" xfId="0" applyFont="1" applyBorder="1" applyAlignment="1">
      <alignment horizontal="left" vertical="center" wrapText="1"/>
    </xf>
    <xf numFmtId="0" fontId="46" fillId="0" borderId="2" xfId="0" applyFont="1" applyBorder="1" applyAlignment="1">
      <alignment horizontal="center" vertical="center" wrapText="1"/>
    </xf>
    <xf numFmtId="0" fontId="39" fillId="0" borderId="0" xfId="0" applyFont="1" applyAlignment="1">
      <alignment horizontal="center" vertical="center"/>
    </xf>
    <xf numFmtId="0" fontId="46" fillId="0" borderId="78" xfId="0" applyFont="1" applyBorder="1" applyAlignment="1">
      <alignment horizontal="justify" vertical="center" wrapText="1"/>
    </xf>
    <xf numFmtId="0" fontId="40" fillId="0" borderId="82" xfId="0" applyFont="1" applyBorder="1" applyAlignment="1">
      <alignment horizontal="center" vertical="center"/>
    </xf>
    <xf numFmtId="0" fontId="40" fillId="0" borderId="90" xfId="0" applyFont="1" applyBorder="1" applyAlignment="1">
      <alignment horizontal="left" vertical="center" wrapText="1"/>
    </xf>
    <xf numFmtId="0" fontId="39" fillId="0" borderId="33" xfId="0" applyFont="1" applyBorder="1" applyAlignment="1">
      <alignment horizontal="center" vertical="center"/>
    </xf>
    <xf numFmtId="0" fontId="46" fillId="0" borderId="95" xfId="0" applyFont="1" applyBorder="1" applyAlignment="1">
      <alignment horizontal="left" vertical="center" wrapText="1"/>
    </xf>
    <xf numFmtId="0" fontId="37" fillId="0" borderId="39" xfId="0" applyFont="1" applyBorder="1" applyAlignment="1">
      <alignment vertical="center"/>
    </xf>
    <xf numFmtId="0" fontId="38" fillId="0" borderId="15" xfId="0" applyFont="1" applyBorder="1" applyAlignment="1">
      <alignment horizontal="center" vertical="center"/>
    </xf>
    <xf numFmtId="166" fontId="46" fillId="0" borderId="36" xfId="6" applyNumberFormat="1" applyFont="1" applyBorder="1" applyAlignment="1">
      <alignment horizontal="left" vertical="center" wrapText="1"/>
    </xf>
    <xf numFmtId="0" fontId="46" fillId="0" borderId="95" xfId="71" applyFont="1" applyBorder="1" applyAlignment="1">
      <alignment horizontal="left" vertical="center" wrapText="1"/>
    </xf>
    <xf numFmtId="0" fontId="39" fillId="0" borderId="91" xfId="0" applyFont="1" applyBorder="1" applyAlignment="1">
      <alignment horizontal="center" vertical="center"/>
    </xf>
    <xf numFmtId="0" fontId="40" fillId="0" borderId="94" xfId="0" applyFont="1" applyBorder="1" applyAlignment="1">
      <alignment horizontal="left" vertical="center" wrapText="1"/>
    </xf>
    <xf numFmtId="166" fontId="46" fillId="0" borderId="94" xfId="6" applyNumberFormat="1" applyFont="1" applyBorder="1" applyAlignment="1">
      <alignment horizontal="left" vertical="center" wrapText="1"/>
    </xf>
    <xf numFmtId="0" fontId="39" fillId="0" borderId="95" xfId="0" applyFont="1" applyBorder="1" applyAlignment="1">
      <alignment horizontal="left" vertical="center" wrapText="1"/>
    </xf>
    <xf numFmtId="0" fontId="40" fillId="0" borderId="113" xfId="0" applyFont="1" applyBorder="1" applyAlignment="1">
      <alignment horizontal="center" vertical="center"/>
    </xf>
    <xf numFmtId="0" fontId="46" fillId="0" borderId="10" xfId="0" applyFont="1" applyBorder="1" applyAlignment="1">
      <alignment horizontal="left" vertical="center" wrapText="1"/>
    </xf>
    <xf numFmtId="0" fontId="39" fillId="0" borderId="105" xfId="0" applyFont="1" applyBorder="1" applyAlignment="1">
      <alignment horizontal="center" vertical="center"/>
    </xf>
    <xf numFmtId="0" fontId="40" fillId="0" borderId="36" xfId="0" applyFont="1" applyBorder="1" applyAlignment="1">
      <alignment horizontal="left" vertical="center"/>
    </xf>
    <xf numFmtId="0" fontId="40" fillId="0" borderId="98" xfId="0" applyFont="1" applyBorder="1" applyAlignment="1">
      <alignment horizontal="center" vertical="center"/>
    </xf>
    <xf numFmtId="0" fontId="38" fillId="0" borderId="112" xfId="0" applyFont="1" applyBorder="1" applyAlignment="1">
      <alignment horizontal="center" vertical="center"/>
    </xf>
    <xf numFmtId="0" fontId="40" fillId="0" borderId="26" xfId="0" applyFont="1" applyBorder="1" applyAlignment="1">
      <alignment horizontal="center" vertical="center"/>
    </xf>
    <xf numFmtId="0" fontId="39" fillId="0" borderId="10" xfId="0" applyFont="1" applyBorder="1" applyAlignment="1">
      <alignment horizontal="center" vertical="center"/>
    </xf>
    <xf numFmtId="0" fontId="40" fillId="0" borderId="53" xfId="0" applyFont="1" applyBorder="1" applyAlignment="1">
      <alignment horizontal="center" vertical="center" wrapText="1"/>
    </xf>
    <xf numFmtId="0" fontId="40" fillId="0" borderId="15" xfId="0" applyFont="1" applyBorder="1" applyAlignment="1">
      <alignment horizontal="center" vertical="center" wrapText="1"/>
    </xf>
    <xf numFmtId="0" fontId="39" fillId="0" borderId="37" xfId="0" applyFont="1" applyBorder="1" applyAlignment="1">
      <alignment horizontal="center" vertical="center" wrapText="1"/>
    </xf>
    <xf numFmtId="0" fontId="46" fillId="0" borderId="38" xfId="0" applyFont="1" applyBorder="1" applyAlignment="1">
      <alignment horizontal="left" vertical="center" wrapText="1"/>
    </xf>
    <xf numFmtId="0" fontId="40" fillId="0" borderId="2" xfId="0" applyFont="1" applyBorder="1" applyAlignment="1">
      <alignment horizontal="center" vertical="center" wrapText="1"/>
    </xf>
    <xf numFmtId="0" fontId="39" fillId="0" borderId="15" xfId="0" applyFont="1" applyBorder="1" applyAlignment="1">
      <alignment horizontal="center" vertical="center"/>
    </xf>
    <xf numFmtId="0" fontId="40" fillId="0" borderId="15" xfId="0" applyFont="1" applyBorder="1" applyAlignment="1">
      <alignment horizontal="left" vertical="center"/>
    </xf>
    <xf numFmtId="0" fontId="46" fillId="0" borderId="15" xfId="0" applyFont="1" applyBorder="1" applyAlignment="1">
      <alignment horizontal="left" vertical="center" wrapText="1"/>
    </xf>
    <xf numFmtId="0" fontId="40" fillId="0" borderId="37" xfId="0" applyFont="1" applyBorder="1" applyAlignment="1">
      <alignment horizontal="center" vertical="center"/>
    </xf>
    <xf numFmtId="0" fontId="40" fillId="0" borderId="37" xfId="0" applyFont="1" applyBorder="1" applyAlignment="1">
      <alignment vertical="center" wrapText="1"/>
    </xf>
    <xf numFmtId="0" fontId="40" fillId="0" borderId="105" xfId="0" applyFont="1" applyBorder="1" applyAlignment="1">
      <alignment vertical="top"/>
    </xf>
    <xf numFmtId="0" fontId="46" fillId="0" borderId="37" xfId="0" applyFont="1" applyBorder="1" applyAlignment="1">
      <alignment vertical="center"/>
    </xf>
    <xf numFmtId="0" fontId="38" fillId="0" borderId="58" xfId="0" applyFont="1" applyBorder="1" applyAlignment="1">
      <alignment horizontal="left" vertical="center" wrapText="1"/>
    </xf>
    <xf numFmtId="0" fontId="37" fillId="0" borderId="71" xfId="0" applyFont="1" applyBorder="1"/>
    <xf numFmtId="0" fontId="38" fillId="0" borderId="58" xfId="0" applyFont="1" applyBorder="1" applyAlignment="1">
      <alignment vertical="center" wrapText="1"/>
    </xf>
    <xf numFmtId="0" fontId="46" fillId="0" borderId="37" xfId="0" applyFont="1" applyBorder="1" applyAlignment="1">
      <alignment horizontal="left" vertical="center"/>
    </xf>
    <xf numFmtId="0" fontId="40" fillId="0" borderId="105" xfId="0" applyFont="1" applyBorder="1" applyAlignment="1">
      <alignment horizontal="left" vertical="center"/>
    </xf>
    <xf numFmtId="0" fontId="40" fillId="0" borderId="37" xfId="0" applyFont="1" applyBorder="1" applyAlignment="1">
      <alignment horizontal="center" vertical="center" wrapText="1"/>
    </xf>
    <xf numFmtId="0" fontId="40" fillId="0" borderId="15" xfId="0" applyFont="1" applyBorder="1" applyAlignment="1">
      <alignment horizontal="center" vertical="top"/>
    </xf>
    <xf numFmtId="0" fontId="38" fillId="0" borderId="0" xfId="0" applyFont="1"/>
    <xf numFmtId="0" fontId="37" fillId="0" borderId="112" xfId="0" applyFont="1" applyBorder="1"/>
    <xf numFmtId="0" fontId="37" fillId="0" borderId="15" xfId="0" applyFont="1" applyBorder="1"/>
    <xf numFmtId="164" fontId="46" fillId="0" borderId="0" xfId="0" applyNumberFormat="1" applyFont="1" applyAlignment="1">
      <alignment horizontal="center" vertical="center"/>
    </xf>
    <xf numFmtId="0" fontId="40" fillId="0" borderId="53" xfId="0" applyFont="1" applyBorder="1" applyAlignment="1">
      <alignment horizontal="center" vertical="top"/>
    </xf>
    <xf numFmtId="0" fontId="40" fillId="0" borderId="53" xfId="0" applyFont="1" applyBorder="1" applyAlignment="1">
      <alignment vertical="center"/>
    </xf>
    <xf numFmtId="0" fontId="40" fillId="0" borderId="54" xfId="0" applyFont="1" applyBorder="1" applyAlignment="1">
      <alignment horizontal="center" vertical="center"/>
    </xf>
    <xf numFmtId="0" fontId="37" fillId="0" borderId="2" xfId="0" applyFont="1" applyBorder="1"/>
    <xf numFmtId="0" fontId="40" fillId="0" borderId="55" xfId="0" applyFont="1" applyBorder="1" applyAlignment="1">
      <alignment vertical="center"/>
    </xf>
    <xf numFmtId="0" fontId="40" fillId="0" borderId="56" xfId="0" applyFont="1" applyBorder="1" applyAlignment="1">
      <alignment vertical="center"/>
    </xf>
    <xf numFmtId="0" fontId="46" fillId="0" borderId="54" xfId="0" applyFont="1" applyBorder="1" applyAlignment="1">
      <alignment vertical="center"/>
    </xf>
    <xf numFmtId="0" fontId="40" fillId="0" borderId="95" xfId="0" applyFont="1" applyBorder="1" applyAlignment="1">
      <alignment horizontal="center" vertical="center"/>
    </xf>
    <xf numFmtId="0" fontId="38" fillId="0" borderId="0" xfId="0" applyFont="1" applyAlignment="1">
      <alignment vertical="center"/>
    </xf>
    <xf numFmtId="0" fontId="40" fillId="0" borderId="112" xfId="0" applyFont="1" applyBorder="1" applyAlignment="1">
      <alignment horizontal="center" vertical="center"/>
    </xf>
    <xf numFmtId="0" fontId="40" fillId="0" borderId="2" xfId="0" applyFont="1" applyBorder="1" applyAlignment="1">
      <alignment horizontal="center" vertical="center"/>
    </xf>
    <xf numFmtId="0" fontId="40" fillId="0" borderId="37" xfId="0" applyFont="1" applyBorder="1" applyAlignment="1">
      <alignment vertical="top"/>
    </xf>
    <xf numFmtId="0" fontId="40" fillId="0" borderId="37" xfId="0" applyFont="1" applyBorder="1" applyAlignment="1">
      <alignment horizontal="center" vertical="top"/>
    </xf>
    <xf numFmtId="0" fontId="40" fillId="0" borderId="37" xfId="0" applyFont="1" applyBorder="1" applyAlignment="1">
      <alignment vertical="center"/>
    </xf>
    <xf numFmtId="0" fontId="47" fillId="0" borderId="37" xfId="0" applyFont="1" applyBorder="1" applyAlignment="1">
      <alignment vertical="center" wrapText="1"/>
    </xf>
    <xf numFmtId="0" fontId="40" fillId="0" borderId="2" xfId="0" applyFont="1" applyBorder="1" applyAlignment="1">
      <alignment horizontal="center" vertical="top"/>
    </xf>
    <xf numFmtId="0" fontId="40" fillId="0" borderId="0" xfId="0" applyFont="1"/>
    <xf numFmtId="0" fontId="38" fillId="0" borderId="37" xfId="0" applyFont="1" applyBorder="1" applyAlignment="1">
      <alignment vertical="center" wrapText="1"/>
    </xf>
    <xf numFmtId="0" fontId="45" fillId="0" borderId="37" xfId="0" applyFont="1" applyBorder="1" applyAlignment="1">
      <alignment horizontal="center" vertical="center" wrapText="1"/>
    </xf>
    <xf numFmtId="0" fontId="40" fillId="0" borderId="39" xfId="0" applyFont="1" applyBorder="1" applyAlignment="1">
      <alignment horizontal="center" vertical="center"/>
    </xf>
    <xf numFmtId="0" fontId="40" fillId="0" borderId="15" xfId="0" applyFont="1" applyBorder="1" applyAlignment="1">
      <alignment horizontal="center" vertical="center"/>
    </xf>
    <xf numFmtId="0" fontId="46" fillId="0" borderId="39" xfId="0" applyFont="1" applyBorder="1" applyAlignment="1">
      <alignment vertical="center"/>
    </xf>
    <xf numFmtId="164" fontId="38" fillId="0" borderId="0" xfId="0" applyNumberFormat="1" applyFont="1"/>
    <xf numFmtId="0" fontId="40" fillId="0" borderId="36" xfId="0" applyFont="1" applyBorder="1" applyAlignment="1">
      <alignment horizontal="center" vertical="center"/>
    </xf>
    <xf numFmtId="0" fontId="40" fillId="0" borderId="36" xfId="0" applyFont="1" applyBorder="1" applyAlignment="1">
      <alignment horizontal="center" vertical="center" wrapText="1"/>
    </xf>
    <xf numFmtId="0" fontId="48" fillId="0" borderId="39" xfId="0" applyFont="1" applyBorder="1" applyAlignment="1">
      <alignment horizontal="center" vertical="center"/>
    </xf>
    <xf numFmtId="0" fontId="48" fillId="0" borderId="2" xfId="0" applyFont="1" applyBorder="1" applyAlignment="1">
      <alignment horizontal="center" vertical="center"/>
    </xf>
    <xf numFmtId="0" fontId="40" fillId="0" borderId="105" xfId="0" applyFont="1" applyBorder="1" applyAlignment="1">
      <alignment horizontal="center" vertical="center" wrapText="1"/>
    </xf>
    <xf numFmtId="0" fontId="40" fillId="0" borderId="124" xfId="0" applyFont="1" applyBorder="1" applyAlignment="1">
      <alignment horizontal="center" vertical="center" wrapText="1"/>
    </xf>
    <xf numFmtId="0" fontId="38" fillId="0" borderId="65" xfId="0" applyFont="1" applyBorder="1" applyAlignment="1">
      <alignment horizontal="center" vertical="center" wrapText="1"/>
    </xf>
    <xf numFmtId="0" fontId="40" fillId="0" borderId="65" xfId="0" applyFont="1" applyBorder="1" applyAlignment="1">
      <alignment horizontal="center" vertical="center"/>
    </xf>
    <xf numFmtId="0" fontId="40" fillId="0" borderId="65" xfId="0" applyFont="1" applyBorder="1" applyAlignment="1">
      <alignment horizontal="center" vertical="center" wrapText="1"/>
    </xf>
    <xf numFmtId="0" fontId="39" fillId="0" borderId="65" xfId="0" applyFont="1" applyBorder="1" applyAlignment="1">
      <alignment horizontal="center" vertical="center"/>
    </xf>
    <xf numFmtId="0" fontId="39" fillId="0" borderId="65" xfId="0" applyFont="1" applyBorder="1" applyAlignment="1">
      <alignment vertical="center" wrapText="1"/>
    </xf>
    <xf numFmtId="0" fontId="46" fillId="0" borderId="65" xfId="0" applyFont="1" applyBorder="1" applyAlignment="1">
      <alignment horizontal="left" vertical="center" wrapText="1"/>
    </xf>
    <xf numFmtId="0" fontId="37" fillId="0" borderId="65" xfId="0" applyFont="1" applyBorder="1" applyAlignment="1">
      <alignment horizontal="center" vertical="center"/>
    </xf>
    <xf numFmtId="0" fontId="37" fillId="0" borderId="65" xfId="0" applyFont="1" applyBorder="1" applyAlignment="1">
      <alignment vertical="center"/>
    </xf>
    <xf numFmtId="0" fontId="40" fillId="0" borderId="66" xfId="0" applyFont="1" applyBorder="1" applyAlignment="1">
      <alignment horizontal="center" vertical="center" wrapText="1"/>
    </xf>
    <xf numFmtId="0" fontId="39" fillId="0" borderId="2" xfId="0" applyFont="1" applyBorder="1" applyAlignment="1">
      <alignment vertical="center" wrapText="1"/>
    </xf>
    <xf numFmtId="0" fontId="39" fillId="0" borderId="10" xfId="0" applyFont="1" applyBorder="1" applyAlignment="1">
      <alignment vertical="center" wrapText="1"/>
    </xf>
    <xf numFmtId="0" fontId="40" fillId="0" borderId="65" xfId="0" applyFont="1" applyBorder="1" applyAlignment="1">
      <alignment vertical="center" wrapText="1"/>
    </xf>
    <xf numFmtId="0" fontId="46" fillId="0" borderId="66" xfId="0" applyFont="1" applyBorder="1" applyAlignment="1">
      <alignment horizontal="left" vertical="center" wrapText="1"/>
    </xf>
    <xf numFmtId="0" fontId="40" fillId="0" borderId="125" xfId="0" applyFont="1" applyBorder="1" applyAlignment="1">
      <alignment horizontal="center" vertical="center"/>
    </xf>
    <xf numFmtId="0" fontId="40" fillId="0" borderId="67" xfId="0" applyFont="1" applyBorder="1" applyAlignment="1">
      <alignment vertical="center" wrapText="1"/>
    </xf>
    <xf numFmtId="0" fontId="40" fillId="0" borderId="10" xfId="0" applyFont="1" applyBorder="1" applyAlignment="1">
      <alignment vertical="center"/>
    </xf>
    <xf numFmtId="0" fontId="46" fillId="0" borderId="57" xfId="0" applyFont="1" applyBorder="1" applyAlignment="1">
      <alignment vertical="center" wrapText="1"/>
    </xf>
    <xf numFmtId="0" fontId="46" fillId="0" borderId="66" xfId="0" applyFont="1" applyBorder="1" applyAlignment="1">
      <alignment horizontal="center" vertical="center" wrapText="1"/>
    </xf>
    <xf numFmtId="0" fontId="37" fillId="0" borderId="15" xfId="0" applyFont="1" applyBorder="1" applyAlignment="1">
      <alignment horizontal="center"/>
    </xf>
    <xf numFmtId="0" fontId="37" fillId="0" borderId="2" xfId="0" applyFont="1" applyBorder="1" applyAlignment="1">
      <alignment horizontal="center"/>
    </xf>
    <xf numFmtId="0" fontId="40" fillId="0" borderId="39" xfId="0" applyFont="1" applyBorder="1" applyAlignment="1">
      <alignment vertical="center" wrapText="1"/>
    </xf>
    <xf numFmtId="0" fontId="46" fillId="0" borderId="40" xfId="0" applyFont="1" applyBorder="1" applyAlignment="1">
      <alignment horizontal="left" vertical="center" wrapText="1"/>
    </xf>
    <xf numFmtId="0" fontId="38" fillId="0" borderId="113" xfId="0" applyFont="1" applyBorder="1" applyAlignment="1">
      <alignment horizontal="center" vertical="center" wrapText="1"/>
    </xf>
    <xf numFmtId="0" fontId="38" fillId="0" borderId="34" xfId="0" applyFont="1" applyBorder="1" applyAlignment="1">
      <alignment horizontal="center" vertical="center"/>
    </xf>
    <xf numFmtId="0" fontId="37" fillId="0" borderId="34" xfId="0" applyFont="1" applyBorder="1" applyAlignment="1">
      <alignment horizontal="center" vertical="center"/>
    </xf>
    <xf numFmtId="0" fontId="37" fillId="0" borderId="37" xfId="0" applyFont="1" applyBorder="1" applyAlignment="1">
      <alignment vertical="center"/>
    </xf>
    <xf numFmtId="0" fontId="47" fillId="0" borderId="37" xfId="0" applyFont="1" applyBorder="1" applyAlignment="1">
      <alignment horizontal="left" vertical="center"/>
    </xf>
    <xf numFmtId="164" fontId="37" fillId="0" borderId="0" xfId="0" applyNumberFormat="1" applyFont="1" applyAlignment="1">
      <alignment horizontal="center" vertical="center"/>
    </xf>
    <xf numFmtId="0" fontId="39" fillId="0" borderId="0" xfId="0" applyFont="1" applyAlignment="1">
      <alignment vertical="top"/>
    </xf>
    <xf numFmtId="0" fontId="39" fillId="0" borderId="0" xfId="0" applyFont="1" applyAlignment="1">
      <alignment horizontal="right" vertical="top"/>
    </xf>
    <xf numFmtId="0" fontId="43" fillId="0" borderId="0" xfId="0" applyFont="1" applyAlignment="1">
      <alignment horizontal="center" vertical="top"/>
    </xf>
    <xf numFmtId="0" fontId="39" fillId="0" borderId="0" xfId="0" applyFont="1" applyAlignment="1">
      <alignment vertical="top" wrapText="1"/>
    </xf>
    <xf numFmtId="0" fontId="39" fillId="0" borderId="44" xfId="0" applyFont="1" applyBorder="1" applyAlignment="1">
      <alignment horizontal="center" vertical="center" wrapText="1"/>
    </xf>
    <xf numFmtId="0" fontId="39" fillId="0" borderId="44" xfId="0" applyFont="1" applyBorder="1" applyAlignment="1">
      <alignment horizontal="center" vertical="center"/>
    </xf>
    <xf numFmtId="0" fontId="39" fillId="0" borderId="44" xfId="0" applyFont="1" applyBorder="1" applyAlignment="1">
      <alignment horizontal="center" vertical="top"/>
    </xf>
    <xf numFmtId="0" fontId="40" fillId="0" borderId="44" xfId="0" applyFont="1" applyBorder="1" applyAlignment="1">
      <alignment horizontal="center" vertical="center"/>
    </xf>
    <xf numFmtId="170" fontId="40" fillId="0" borderId="44" xfId="1" applyNumberFormat="1" applyFont="1" applyFill="1" applyBorder="1" applyAlignment="1">
      <alignment vertical="center"/>
    </xf>
    <xf numFmtId="0" fontId="40" fillId="0" borderId="44" xfId="0" applyFont="1" applyBorder="1" applyAlignment="1">
      <alignment horizontal="center" vertical="center" wrapText="1"/>
    </xf>
    <xf numFmtId="170" fontId="39" fillId="0" borderId="44" xfId="1" applyNumberFormat="1" applyFont="1" applyFill="1" applyBorder="1" applyAlignment="1">
      <alignment vertical="center"/>
    </xf>
    <xf numFmtId="49" fontId="39" fillId="0" borderId="44" xfId="0" applyNumberFormat="1" applyFont="1" applyBorder="1" applyAlignment="1">
      <alignment horizontal="center" vertical="top"/>
    </xf>
    <xf numFmtId="0" fontId="44" fillId="0" borderId="44" xfId="0" applyFont="1" applyBorder="1" applyAlignment="1">
      <alignment horizontal="center" vertical="center" wrapText="1"/>
    </xf>
    <xf numFmtId="49" fontId="44" fillId="0" borderId="44" xfId="0" applyNumberFormat="1" applyFont="1" applyBorder="1" applyAlignment="1">
      <alignment horizontal="center" vertical="top"/>
    </xf>
    <xf numFmtId="0" fontId="44" fillId="0" borderId="44" xfId="0" applyFont="1" applyBorder="1" applyAlignment="1">
      <alignment horizontal="center" vertical="top" wrapText="1"/>
    </xf>
    <xf numFmtId="170" fontId="37" fillId="0" borderId="44" xfId="1" applyNumberFormat="1" applyFont="1" applyFill="1" applyBorder="1" applyAlignment="1">
      <alignment vertical="center"/>
    </xf>
    <xf numFmtId="0" fontId="39" fillId="0" borderId="44" xfId="0" applyFont="1" applyBorder="1" applyAlignment="1">
      <alignment vertical="top"/>
    </xf>
    <xf numFmtId="0" fontId="40" fillId="0" borderId="44" xfId="0" applyFont="1" applyBorder="1" applyAlignment="1">
      <alignment vertical="center" wrapText="1"/>
    </xf>
    <xf numFmtId="170" fontId="38" fillId="0" borderId="44" xfId="1" applyNumberFormat="1" applyFont="1" applyFill="1" applyBorder="1" applyAlignment="1">
      <alignment vertical="center"/>
    </xf>
    <xf numFmtId="49" fontId="43" fillId="0" borderId="2" xfId="0" applyNumberFormat="1" applyFont="1" applyBorder="1" applyAlignment="1">
      <alignment vertical="top"/>
    </xf>
    <xf numFmtId="0" fontId="0" fillId="0" borderId="2" xfId="0" applyBorder="1" applyAlignment="1">
      <alignment horizontal="center" vertical="top"/>
    </xf>
    <xf numFmtId="170" fontId="1" fillId="0" borderId="35" xfId="1" applyNumberFormat="1" applyFont="1" applyFill="1" applyBorder="1" applyAlignment="1">
      <alignment horizontal="center" vertical="top"/>
    </xf>
    <xf numFmtId="0" fontId="43" fillId="0" borderId="42" xfId="0" applyFont="1" applyBorder="1" applyAlignment="1">
      <alignment horizontal="center" vertical="top"/>
    </xf>
    <xf numFmtId="0" fontId="39" fillId="0" borderId="0" xfId="0" applyFont="1" applyAlignment="1">
      <alignment horizontal="center" vertical="top"/>
    </xf>
    <xf numFmtId="164" fontId="46" fillId="0" borderId="78" xfId="71" applyNumberFormat="1" applyFont="1" applyBorder="1" applyAlignment="1">
      <alignment horizontal="left" vertical="center" wrapText="1"/>
    </xf>
    <xf numFmtId="0" fontId="40" fillId="0" borderId="54" xfId="0" applyFont="1" applyBorder="1" applyAlignment="1">
      <alignment horizontal="center" vertical="center" wrapText="1"/>
    </xf>
    <xf numFmtId="0" fontId="46" fillId="0" borderId="78" xfId="0" applyFont="1" applyBorder="1" applyAlignment="1">
      <alignment vertical="center" wrapText="1"/>
    </xf>
    <xf numFmtId="39" fontId="37" fillId="0" borderId="0" xfId="0" applyNumberFormat="1" applyFont="1"/>
    <xf numFmtId="0" fontId="46" fillId="0" borderId="57" xfId="0" applyFont="1" applyBorder="1" applyAlignment="1">
      <alignment vertical="center"/>
    </xf>
    <xf numFmtId="0" fontId="39" fillId="0" borderId="65" xfId="0" applyFont="1" applyBorder="1" applyAlignment="1">
      <alignment horizontal="center"/>
    </xf>
    <xf numFmtId="164" fontId="40" fillId="0" borderId="37" xfId="0" applyNumberFormat="1" applyFont="1" applyBorder="1" applyAlignment="1">
      <alignment horizontal="right" vertical="center"/>
    </xf>
    <xf numFmtId="164" fontId="46" fillId="0" borderId="37" xfId="0" applyNumberFormat="1" applyFont="1" applyBorder="1" applyAlignment="1">
      <alignment horizontal="right" vertical="center"/>
    </xf>
    <xf numFmtId="164" fontId="40" fillId="0" borderId="34" xfId="0" applyNumberFormat="1" applyFont="1" applyBorder="1" applyAlignment="1">
      <alignment horizontal="right" vertical="center"/>
    </xf>
    <xf numFmtId="164" fontId="46" fillId="0" borderId="2" xfId="0" applyNumberFormat="1" applyFont="1" applyBorder="1" applyAlignment="1">
      <alignment horizontal="right" vertical="center"/>
    </xf>
    <xf numFmtId="164" fontId="40" fillId="0" borderId="78" xfId="0" applyNumberFormat="1" applyFont="1" applyBorder="1" applyAlignment="1">
      <alignment horizontal="right" vertical="center"/>
    </xf>
    <xf numFmtId="164" fontId="39" fillId="0" borderId="78" xfId="0" applyNumberFormat="1" applyFont="1" applyBorder="1" applyAlignment="1">
      <alignment horizontal="right" vertical="center"/>
    </xf>
    <xf numFmtId="164" fontId="46" fillId="0" borderId="78" xfId="0" applyNumberFormat="1" applyFont="1" applyBorder="1" applyAlignment="1">
      <alignment horizontal="right" vertical="center"/>
    </xf>
    <xf numFmtId="167" fontId="46" fillId="0" borderId="78" xfId="76" applyFont="1" applyFill="1" applyBorder="1" applyAlignment="1">
      <alignment horizontal="right" vertical="center"/>
    </xf>
    <xf numFmtId="167" fontId="39" fillId="0" borderId="78" xfId="76" applyFont="1" applyFill="1" applyBorder="1" applyAlignment="1">
      <alignment horizontal="right" vertical="center"/>
    </xf>
    <xf numFmtId="167" fontId="40" fillId="0" borderId="78" xfId="76" applyFont="1" applyFill="1" applyBorder="1" applyAlignment="1">
      <alignment horizontal="right" vertical="center"/>
    </xf>
    <xf numFmtId="164" fontId="46" fillId="0" borderId="37" xfId="73" applyNumberFormat="1" applyFont="1" applyBorder="1" applyAlignment="1">
      <alignment horizontal="right" vertical="center" wrapText="1"/>
    </xf>
    <xf numFmtId="164" fontId="38" fillId="0" borderId="37" xfId="0" applyNumberFormat="1" applyFont="1" applyBorder="1" applyAlignment="1">
      <alignment horizontal="right" vertical="center"/>
    </xf>
    <xf numFmtId="164" fontId="37" fillId="0" borderId="37" xfId="0" applyNumberFormat="1" applyFont="1" applyBorder="1" applyAlignment="1">
      <alignment horizontal="right" vertical="center"/>
    </xf>
    <xf numFmtId="164" fontId="47" fillId="0" borderId="37" xfId="0" applyNumberFormat="1" applyFont="1" applyBorder="1" applyAlignment="1">
      <alignment horizontal="right" vertical="center" wrapText="1"/>
    </xf>
    <xf numFmtId="164" fontId="47" fillId="0" borderId="37" xfId="0" applyNumberFormat="1" applyFont="1" applyBorder="1" applyAlignment="1">
      <alignment horizontal="right" vertical="center"/>
    </xf>
    <xf numFmtId="164" fontId="46" fillId="0" borderId="37" xfId="0" applyNumberFormat="1" applyFont="1" applyBorder="1" applyAlignment="1">
      <alignment horizontal="right" vertical="center" wrapText="1"/>
    </xf>
    <xf numFmtId="164" fontId="40" fillId="0" borderId="37" xfId="0" applyNumberFormat="1" applyFont="1" applyBorder="1" applyAlignment="1">
      <alignment horizontal="right" vertical="center" wrapText="1"/>
    </xf>
    <xf numFmtId="164" fontId="38" fillId="0" borderId="37" xfId="0" applyNumberFormat="1" applyFont="1" applyBorder="1" applyAlignment="1">
      <alignment horizontal="right" vertical="center" wrapText="1"/>
    </xf>
    <xf numFmtId="164" fontId="46" fillId="0" borderId="61" xfId="0" applyNumberFormat="1" applyFont="1" applyBorder="1" applyAlignment="1">
      <alignment horizontal="right" vertical="center" wrapText="1"/>
    </xf>
    <xf numFmtId="164" fontId="46" fillId="0" borderId="78" xfId="0" applyNumberFormat="1" applyFont="1" applyBorder="1" applyAlignment="1">
      <alignment horizontal="right" vertical="center" wrapText="1"/>
    </xf>
    <xf numFmtId="164" fontId="47" fillId="0" borderId="78" xfId="0" applyNumberFormat="1" applyFont="1" applyBorder="1" applyAlignment="1">
      <alignment horizontal="right" vertical="center" wrapText="1"/>
    </xf>
    <xf numFmtId="164" fontId="46" fillId="0" borderId="86" xfId="0" applyNumberFormat="1" applyFont="1" applyBorder="1" applyAlignment="1">
      <alignment horizontal="right" vertical="center"/>
    </xf>
    <xf numFmtId="164" fontId="41" fillId="0" borderId="37" xfId="0" applyNumberFormat="1" applyFont="1" applyBorder="1" applyAlignment="1">
      <alignment horizontal="right" vertical="center"/>
    </xf>
    <xf numFmtId="164" fontId="47" fillId="0" borderId="78" xfId="0" applyNumberFormat="1" applyFont="1" applyBorder="1" applyAlignment="1">
      <alignment horizontal="right" vertical="center"/>
    </xf>
    <xf numFmtId="164" fontId="39" fillId="0" borderId="37" xfId="0" applyNumberFormat="1" applyFont="1" applyBorder="1" applyAlignment="1">
      <alignment horizontal="right" vertical="center"/>
    </xf>
    <xf numFmtId="164" fontId="37" fillId="0" borderId="78" xfId="0" applyNumberFormat="1" applyFont="1" applyBorder="1" applyAlignment="1">
      <alignment horizontal="right" vertical="center" wrapText="1"/>
    </xf>
    <xf numFmtId="164" fontId="47" fillId="0" borderId="78" xfId="69" applyNumberFormat="1" applyFont="1" applyBorder="1" applyAlignment="1">
      <alignment horizontal="right" vertical="center" wrapText="1"/>
    </xf>
    <xf numFmtId="164" fontId="41" fillId="0" borderId="37" xfId="0" applyNumberFormat="1" applyFont="1" applyBorder="1" applyAlignment="1">
      <alignment horizontal="right" vertical="center" wrapText="1"/>
    </xf>
    <xf numFmtId="164" fontId="38" fillId="0" borderId="82" xfId="0" applyNumberFormat="1" applyFont="1" applyBorder="1" applyAlignment="1">
      <alignment horizontal="right" vertical="center" wrapText="1"/>
    </xf>
    <xf numFmtId="164" fontId="37" fillId="0" borderId="95" xfId="0" applyNumberFormat="1" applyFont="1" applyBorder="1" applyAlignment="1">
      <alignment horizontal="right" vertical="center" wrapText="1"/>
    </xf>
    <xf numFmtId="164" fontId="38" fillId="0" borderId="95" xfId="0" applyNumberFormat="1" applyFont="1" applyBorder="1" applyAlignment="1">
      <alignment horizontal="right" vertical="center" wrapText="1"/>
    </xf>
    <xf numFmtId="164" fontId="40" fillId="0" borderId="95" xfId="0" applyNumberFormat="1" applyFont="1" applyBorder="1" applyAlignment="1">
      <alignment horizontal="right" vertical="center"/>
    </xf>
    <xf numFmtId="164" fontId="46" fillId="0" borderId="95" xfId="0" applyNumberFormat="1" applyFont="1" applyBorder="1" applyAlignment="1">
      <alignment horizontal="right" vertical="center"/>
    </xf>
    <xf numFmtId="167" fontId="39" fillId="0" borderId="37" xfId="76" applyFont="1" applyFill="1" applyBorder="1" applyAlignment="1">
      <alignment horizontal="right" vertical="center"/>
    </xf>
    <xf numFmtId="167" fontId="46" fillId="0" borderId="37" xfId="0" applyNumberFormat="1" applyFont="1" applyBorder="1" applyAlignment="1">
      <alignment horizontal="right" vertical="center"/>
    </xf>
    <xf numFmtId="164" fontId="40" fillId="0" borderId="53" xfId="0" applyNumberFormat="1" applyFont="1" applyBorder="1" applyAlignment="1">
      <alignment horizontal="right" vertical="center"/>
    </xf>
    <xf numFmtId="164" fontId="40" fillId="0" borderId="2" xfId="0" applyNumberFormat="1" applyFont="1" applyBorder="1" applyAlignment="1">
      <alignment horizontal="right" vertical="center"/>
    </xf>
    <xf numFmtId="164" fontId="38" fillId="0" borderId="2" xfId="0" applyNumberFormat="1" applyFont="1" applyBorder="1" applyAlignment="1">
      <alignment horizontal="right" vertical="center"/>
    </xf>
    <xf numFmtId="164" fontId="39" fillId="0" borderId="2" xfId="0" applyNumberFormat="1" applyFont="1" applyBorder="1" applyAlignment="1">
      <alignment horizontal="right" vertical="center"/>
    </xf>
    <xf numFmtId="164" fontId="40" fillId="0" borderId="54" xfId="0" applyNumberFormat="1" applyFont="1" applyBorder="1" applyAlignment="1">
      <alignment horizontal="right" vertical="center"/>
    </xf>
    <xf numFmtId="164" fontId="40" fillId="0" borderId="65" xfId="0" applyNumberFormat="1" applyFont="1" applyBorder="1" applyAlignment="1">
      <alignment horizontal="right" vertical="center"/>
    </xf>
    <xf numFmtId="164" fontId="46" fillId="0" borderId="65" xfId="0" applyNumberFormat="1" applyFont="1" applyBorder="1" applyAlignment="1">
      <alignment horizontal="right" vertical="center"/>
    </xf>
    <xf numFmtId="164" fontId="40" fillId="0" borderId="67" xfId="0" applyNumberFormat="1" applyFont="1" applyBorder="1" applyAlignment="1">
      <alignment horizontal="right" vertical="center"/>
    </xf>
    <xf numFmtId="164" fontId="39" fillId="0" borderId="65" xfId="0" applyNumberFormat="1" applyFont="1" applyBorder="1" applyAlignment="1">
      <alignment horizontal="right" vertical="center"/>
    </xf>
    <xf numFmtId="167" fontId="39" fillId="0" borderId="65" xfId="76" applyFont="1" applyFill="1" applyBorder="1" applyAlignment="1">
      <alignment horizontal="right" vertical="center"/>
    </xf>
    <xf numFmtId="164" fontId="46" fillId="0" borderId="57" xfId="0" applyNumberFormat="1" applyFont="1" applyBorder="1" applyAlignment="1">
      <alignment horizontal="right" vertical="center"/>
    </xf>
    <xf numFmtId="0" fontId="37" fillId="0" borderId="2" xfId="0" applyFont="1" applyBorder="1" applyAlignment="1">
      <alignment horizontal="right" vertical="center"/>
    </xf>
    <xf numFmtId="164" fontId="46" fillId="0" borderId="0" xfId="1" applyNumberFormat="1" applyFont="1" applyFill="1" applyAlignment="1">
      <alignment horizontal="center" vertical="center"/>
    </xf>
    <xf numFmtId="0" fontId="52" fillId="26" borderId="0" xfId="0" applyFont="1" applyFill="1" applyAlignment="1">
      <alignment horizontal="center" vertical="center"/>
    </xf>
    <xf numFmtId="0" fontId="49" fillId="0" borderId="30" xfId="0" applyFont="1" applyBorder="1" applyAlignment="1">
      <alignment horizontal="center" vertical="center"/>
    </xf>
    <xf numFmtId="0" fontId="49" fillId="0" borderId="121" xfId="0" applyFont="1" applyBorder="1" applyAlignment="1">
      <alignment horizontal="center" vertical="center"/>
    </xf>
    <xf numFmtId="0" fontId="49" fillId="0" borderId="119" xfId="0" applyFont="1" applyBorder="1" applyAlignment="1">
      <alignment horizontal="center" vertical="center"/>
    </xf>
    <xf numFmtId="0" fontId="49" fillId="0" borderId="97" xfId="0" applyFont="1" applyBorder="1" applyAlignment="1">
      <alignment horizontal="center" vertical="center"/>
    </xf>
    <xf numFmtId="0" fontId="49" fillId="0" borderId="32"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0" xfId="0" applyFont="1" applyAlignment="1">
      <alignment horizontal="center" vertical="center"/>
    </xf>
    <xf numFmtId="0" fontId="49" fillId="0" borderId="120" xfId="0" applyFont="1" applyBorder="1" applyAlignment="1">
      <alignment horizontal="center" vertical="center"/>
    </xf>
    <xf numFmtId="0" fontId="49" fillId="0" borderId="98" xfId="0" applyFont="1" applyBorder="1" applyAlignment="1">
      <alignment horizontal="center" vertical="center"/>
    </xf>
    <xf numFmtId="0" fontId="49" fillId="0" borderId="27" xfId="0" applyFont="1" applyBorder="1" applyAlignment="1">
      <alignment horizontal="center" vertical="center"/>
    </xf>
    <xf numFmtId="0" fontId="49" fillId="0" borderId="28" xfId="0" applyFont="1" applyBorder="1" applyAlignment="1">
      <alignment horizontal="center" vertical="center"/>
    </xf>
    <xf numFmtId="0" fontId="46" fillId="26" borderId="0" xfId="0" applyFont="1" applyFill="1" applyAlignment="1">
      <alignment horizontal="right"/>
    </xf>
    <xf numFmtId="49" fontId="39" fillId="0" borderId="44" xfId="0" applyNumberFormat="1" applyFont="1" applyBorder="1" applyAlignment="1">
      <alignment horizontal="center" vertical="center"/>
    </xf>
    <xf numFmtId="0" fontId="43" fillId="0" borderId="44" xfId="0" applyFont="1" applyBorder="1" applyAlignment="1">
      <alignment horizontal="center" vertical="center"/>
    </xf>
    <xf numFmtId="0" fontId="46" fillId="0" borderId="0" xfId="0" applyFont="1" applyAlignment="1">
      <alignment horizontal="right" vertical="top" wrapText="1"/>
    </xf>
    <xf numFmtId="0" fontId="54" fillId="0" borderId="95" xfId="0" applyFont="1" applyBorder="1" applyAlignment="1">
      <alignment horizontal="left" vertical="center" wrapText="1"/>
    </xf>
    <xf numFmtId="0" fontId="54" fillId="0" borderId="78" xfId="0" applyFont="1" applyBorder="1" applyAlignment="1">
      <alignment horizontal="left" vertical="center" wrapText="1"/>
    </xf>
    <xf numFmtId="0" fontId="40"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7" xfId="0" applyFont="1" applyBorder="1" applyAlignment="1">
      <alignment horizontal="center" vertical="top"/>
    </xf>
    <xf numFmtId="0" fontId="40" fillId="0" borderId="37" xfId="0" applyFont="1" applyBorder="1" applyAlignment="1">
      <alignment vertical="center"/>
    </xf>
    <xf numFmtId="0" fontId="49" fillId="26" borderId="0" xfId="0" applyFont="1" applyFill="1"/>
    <xf numFmtId="0" fontId="49" fillId="26" borderId="113" xfId="0" applyFont="1" applyFill="1" applyBorder="1"/>
    <xf numFmtId="0" fontId="49" fillId="26" borderId="113" xfId="0" applyFont="1" applyFill="1" applyBorder="1" applyAlignment="1">
      <alignment horizontal="center" vertical="top"/>
    </xf>
    <xf numFmtId="0" fontId="49" fillId="26" borderId="113" xfId="0" applyFont="1" applyFill="1" applyBorder="1" applyAlignment="1">
      <alignment vertical="center"/>
    </xf>
    <xf numFmtId="0" fontId="49" fillId="26" borderId="136" xfId="0" applyFont="1" applyFill="1" applyBorder="1" applyAlignment="1">
      <alignment vertical="center" wrapText="1"/>
    </xf>
    <xf numFmtId="0" fontId="2" fillId="0" borderId="15" xfId="0" applyFont="1" applyBorder="1" applyAlignment="1">
      <alignment vertical="top"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2" borderId="1" xfId="0" applyFont="1" applyFill="1" applyBorder="1" applyAlignment="1">
      <alignment horizontal="center" vertical="center"/>
    </xf>
    <xf numFmtId="0" fontId="33" fillId="2" borderId="1" xfId="63" applyFont="1" applyFill="1" applyBorder="1" applyAlignment="1">
      <alignment horizontal="center" vertical="center" wrapText="1"/>
    </xf>
    <xf numFmtId="0" fontId="40" fillId="0" borderId="36" xfId="0" applyFont="1" applyBorder="1" applyAlignment="1">
      <alignment horizontal="center" vertical="center"/>
    </xf>
    <xf numFmtId="0" fontId="40" fillId="0" borderId="41" xfId="0" applyFont="1" applyBorder="1" applyAlignment="1">
      <alignment horizontal="center" vertical="center"/>
    </xf>
    <xf numFmtId="0" fontId="40" fillId="0" borderId="34" xfId="0" applyFont="1" applyBorder="1" applyAlignment="1">
      <alignment horizontal="center" vertical="center"/>
    </xf>
    <xf numFmtId="0" fontId="40" fillId="0" borderId="7" xfId="81" applyFont="1" applyBorder="1" applyAlignment="1">
      <alignment horizontal="center" vertical="center" wrapText="1"/>
    </xf>
    <xf numFmtId="0" fontId="40" fillId="0" borderId="12" xfId="81" applyFont="1" applyBorder="1" applyAlignment="1">
      <alignment horizontal="center" vertical="center" wrapText="1"/>
    </xf>
    <xf numFmtId="0" fontId="40" fillId="0" borderId="10" xfId="81" applyFont="1" applyBorder="1" applyAlignment="1">
      <alignment horizontal="center" vertical="center" wrapText="1"/>
    </xf>
    <xf numFmtId="0" fontId="40" fillId="0" borderId="36" xfId="0" applyFont="1" applyBorder="1" applyAlignment="1">
      <alignment horizontal="left" vertical="center" wrapText="1"/>
    </xf>
    <xf numFmtId="0" fontId="40" fillId="0" borderId="41" xfId="0" applyFont="1" applyBorder="1" applyAlignment="1">
      <alignment horizontal="left" vertical="center" wrapText="1"/>
    </xf>
    <xf numFmtId="0" fontId="40" fillId="0" borderId="34" xfId="0" applyFont="1" applyBorder="1" applyAlignment="1">
      <alignment horizontal="left" vertical="center" wrapText="1"/>
    </xf>
    <xf numFmtId="0" fontId="37" fillId="0" borderId="112" xfId="0" applyFont="1" applyBorder="1" applyAlignment="1">
      <alignment horizontal="center" vertical="center"/>
    </xf>
    <xf numFmtId="0" fontId="37" fillId="0" borderId="15" xfId="0" applyFont="1" applyBorder="1" applyAlignment="1">
      <alignment horizontal="center" vertical="center"/>
    </xf>
    <xf numFmtId="0" fontId="40" fillId="0" borderId="37" xfId="0" applyFont="1" applyBorder="1" applyAlignment="1">
      <alignment horizontal="left" vertical="center" wrapText="1"/>
    </xf>
    <xf numFmtId="0" fontId="40" fillId="0" borderId="7" xfId="0" applyFont="1" applyBorder="1" applyAlignment="1">
      <alignment horizontal="center" vertical="center"/>
    </xf>
    <xf numFmtId="0" fontId="40" fillId="0" borderId="36" xfId="0" applyFont="1" applyBorder="1" applyAlignment="1">
      <alignment horizontal="center" vertical="center" wrapText="1"/>
    </xf>
    <xf numFmtId="0" fontId="40" fillId="0" borderId="41" xfId="0" applyFont="1" applyBorder="1" applyAlignment="1">
      <alignment horizontal="center" vertical="center" wrapText="1"/>
    </xf>
    <xf numFmtId="0" fontId="40" fillId="0" borderId="34" xfId="0" applyFont="1" applyBorder="1" applyAlignment="1">
      <alignment horizontal="center" vertical="center" wrapText="1"/>
    </xf>
    <xf numFmtId="0" fontId="37" fillId="0" borderId="39" xfId="0" applyFont="1" applyBorder="1" applyAlignment="1">
      <alignment horizontal="center" vertical="center"/>
    </xf>
    <xf numFmtId="0" fontId="37" fillId="0" borderId="2" xfId="0" applyFont="1" applyBorder="1" applyAlignment="1">
      <alignment horizontal="center" vertical="center"/>
    </xf>
    <xf numFmtId="0" fontId="40" fillId="0" borderId="94" xfId="0" applyFont="1" applyBorder="1" applyAlignment="1">
      <alignment horizontal="left" vertical="center" wrapText="1"/>
    </xf>
    <xf numFmtId="0" fontId="40" fillId="0" borderId="98" xfId="0" applyFont="1" applyBorder="1" applyAlignment="1">
      <alignment horizontal="left" vertical="center" wrapText="1"/>
    </xf>
    <xf numFmtId="0" fontId="40" fillId="0" borderId="91" xfId="0" applyFont="1" applyBorder="1" applyAlignment="1">
      <alignment horizontal="left" vertical="center" wrapText="1"/>
    </xf>
    <xf numFmtId="0" fontId="40" fillId="0" borderId="63" xfId="0" applyFont="1" applyBorder="1" applyAlignment="1">
      <alignment horizontal="center" vertical="center"/>
    </xf>
    <xf numFmtId="0" fontId="40" fillId="0" borderId="64" xfId="0" applyFont="1" applyBorder="1" applyAlignment="1">
      <alignment horizontal="center" vertical="center"/>
    </xf>
    <xf numFmtId="0" fontId="40" fillId="0" borderId="66" xfId="0" applyFont="1" applyBorder="1" applyAlignment="1">
      <alignment horizontal="center" vertical="center"/>
    </xf>
    <xf numFmtId="0" fontId="40" fillId="0" borderId="63" xfId="0" applyFont="1" applyBorder="1" applyAlignment="1">
      <alignment horizontal="left" vertical="center" wrapText="1"/>
    </xf>
    <xf numFmtId="0" fontId="40" fillId="0" borderId="64" xfId="0" applyFont="1" applyBorder="1" applyAlignment="1">
      <alignment horizontal="left" vertical="center" wrapText="1"/>
    </xf>
    <xf numFmtId="0" fontId="40" fillId="0" borderId="66" xfId="0" applyFont="1" applyBorder="1" applyAlignment="1">
      <alignment horizontal="left" vertical="center" wrapText="1"/>
    </xf>
    <xf numFmtId="0" fontId="40" fillId="0" borderId="65" xfId="0" applyFont="1" applyBorder="1" applyAlignment="1">
      <alignment horizontal="left" vertical="center" wrapText="1"/>
    </xf>
    <xf numFmtId="0" fontId="40" fillId="0" borderId="79" xfId="0" applyFont="1" applyBorder="1" applyAlignment="1">
      <alignment horizontal="left" vertical="center" wrapText="1"/>
    </xf>
    <xf numFmtId="0" fontId="40" fillId="0" borderId="80" xfId="0" applyFont="1" applyBorder="1" applyAlignment="1">
      <alignment horizontal="left" vertical="center" wrapText="1"/>
    </xf>
    <xf numFmtId="0" fontId="40" fillId="0" borderId="81" xfId="0" applyFont="1" applyBorder="1" applyAlignment="1">
      <alignment horizontal="left" vertical="center" wrapText="1"/>
    </xf>
    <xf numFmtId="0" fontId="40" fillId="0" borderId="63" xfId="0" applyFont="1" applyBorder="1" applyAlignment="1">
      <alignment horizontal="center" vertical="center" wrapText="1"/>
    </xf>
    <xf numFmtId="0" fontId="40" fillId="0" borderId="64" xfId="0" applyFont="1" applyBorder="1" applyAlignment="1">
      <alignment horizontal="center" vertical="center" wrapText="1"/>
    </xf>
    <xf numFmtId="0" fontId="40" fillId="0" borderId="66" xfId="0" applyFont="1" applyBorder="1" applyAlignment="1">
      <alignment horizontal="center" vertical="center" wrapText="1"/>
    </xf>
    <xf numFmtId="0" fontId="38" fillId="0" borderId="67"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112" xfId="0" applyFont="1" applyBorder="1" applyAlignment="1">
      <alignment horizontal="center" vertical="center" wrapText="1"/>
    </xf>
    <xf numFmtId="0" fontId="40" fillId="0" borderId="39" xfId="0" applyFont="1" applyBorder="1" applyAlignment="1">
      <alignment horizontal="center" vertical="center"/>
    </xf>
    <xf numFmtId="0" fontId="40" fillId="0" borderId="15" xfId="0" applyFont="1" applyBorder="1" applyAlignment="1">
      <alignment horizontal="center" vertical="center"/>
    </xf>
    <xf numFmtId="0" fontId="40" fillId="0" borderId="2" xfId="0" applyFont="1" applyBorder="1" applyAlignment="1">
      <alignment horizontal="center" vertical="center"/>
    </xf>
    <xf numFmtId="0" fontId="38" fillId="0" borderId="39" xfId="0" applyFont="1" applyBorder="1" applyAlignment="1">
      <alignment horizontal="center" vertical="center"/>
    </xf>
    <xf numFmtId="0" fontId="38" fillId="0" borderId="2" xfId="0" applyFont="1" applyBorder="1" applyAlignment="1">
      <alignment horizontal="center" vertical="center"/>
    </xf>
    <xf numFmtId="0" fontId="38" fillId="0" borderId="15" xfId="0" applyFont="1" applyBorder="1" applyAlignment="1">
      <alignment horizontal="center" vertical="center"/>
    </xf>
    <xf numFmtId="0" fontId="38" fillId="0" borderId="62" xfId="0" applyFont="1" applyBorder="1" applyAlignment="1">
      <alignment horizontal="center" vertical="center"/>
    </xf>
    <xf numFmtId="0" fontId="48" fillId="0" borderId="39" xfId="0" applyFont="1" applyBorder="1" applyAlignment="1">
      <alignment horizontal="center" vertical="center"/>
    </xf>
    <xf numFmtId="0" fontId="48" fillId="0" borderId="2" xfId="0" applyFont="1" applyBorder="1" applyAlignment="1">
      <alignment horizontal="center" vertical="center"/>
    </xf>
    <xf numFmtId="0" fontId="38" fillId="0" borderId="36" xfId="0" applyFont="1" applyBorder="1" applyAlignment="1">
      <alignment horizontal="left" vertical="center" wrapText="1"/>
    </xf>
    <xf numFmtId="0" fontId="38" fillId="0" borderId="41" xfId="0" applyFont="1" applyBorder="1" applyAlignment="1">
      <alignment horizontal="left" vertical="center" wrapText="1"/>
    </xf>
    <xf numFmtId="0" fontId="38" fillId="0" borderId="34" xfId="0" applyFont="1" applyBorder="1" applyAlignment="1">
      <alignment horizontal="left" vertical="center" wrapText="1"/>
    </xf>
    <xf numFmtId="0" fontId="40" fillId="0" borderId="47" xfId="0" applyFont="1" applyBorder="1" applyAlignment="1">
      <alignment horizontal="left" vertical="center" wrapText="1"/>
    </xf>
    <xf numFmtId="0" fontId="40" fillId="0" borderId="48" xfId="0" applyFont="1" applyBorder="1" applyAlignment="1">
      <alignment horizontal="left" vertical="center" wrapText="1"/>
    </xf>
    <xf numFmtId="0" fontId="40" fillId="0" borderId="49" xfId="0" applyFont="1" applyBorder="1" applyAlignment="1">
      <alignment horizontal="left" vertical="center" wrapText="1"/>
    </xf>
    <xf numFmtId="0" fontId="40" fillId="0" borderId="47" xfId="0" applyFont="1" applyBorder="1" applyAlignment="1">
      <alignment horizontal="center" vertical="center" wrapText="1"/>
    </xf>
    <xf numFmtId="0" fontId="40" fillId="0" borderId="48" xfId="0" applyFont="1" applyBorder="1" applyAlignment="1">
      <alignment horizontal="center" vertical="center" wrapText="1"/>
    </xf>
    <xf numFmtId="0" fontId="40" fillId="0" borderId="49"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94" xfId="0" applyFont="1" applyBorder="1" applyAlignment="1">
      <alignment horizontal="left" vertical="center" wrapText="1"/>
    </xf>
    <xf numFmtId="0" fontId="38" fillId="0" borderId="98" xfId="0" applyFont="1" applyBorder="1" applyAlignment="1">
      <alignment horizontal="left" vertical="center" wrapText="1"/>
    </xf>
    <xf numFmtId="0" fontId="38" fillId="0" borderId="91" xfId="0" applyFont="1" applyBorder="1" applyAlignment="1">
      <alignment horizontal="left" vertical="center" wrapText="1"/>
    </xf>
    <xf numFmtId="0" fontId="38" fillId="0" borderId="37" xfId="0" applyFont="1" applyBorder="1" applyAlignment="1">
      <alignment horizontal="left" vertical="center" wrapText="1"/>
    </xf>
    <xf numFmtId="0" fontId="40" fillId="0" borderId="39" xfId="0" applyFont="1" applyBorder="1" applyAlignment="1">
      <alignment horizontal="center" vertical="top"/>
    </xf>
    <xf numFmtId="0" fontId="40" fillId="0" borderId="15" xfId="0" applyFont="1" applyBorder="1" applyAlignment="1">
      <alignment horizontal="center" vertical="top"/>
    </xf>
    <xf numFmtId="0" fontId="40" fillId="0" borderId="2" xfId="0" applyFont="1" applyBorder="1" applyAlignment="1">
      <alignment horizontal="center" vertical="top"/>
    </xf>
    <xf numFmtId="0" fontId="40" fillId="0" borderId="37" xfId="0" applyFont="1" applyBorder="1" applyAlignment="1">
      <alignment vertical="center" wrapText="1"/>
    </xf>
    <xf numFmtId="0" fontId="40" fillId="0" borderId="37" xfId="0" applyFont="1" applyBorder="1" applyAlignment="1">
      <alignment vertical="center"/>
    </xf>
    <xf numFmtId="0" fontId="40" fillId="0" borderId="36" xfId="0" applyFont="1" applyBorder="1" applyAlignment="1">
      <alignment vertical="center" wrapText="1"/>
    </xf>
    <xf numFmtId="0" fontId="40" fillId="0" borderId="41" xfId="0" applyFont="1" applyBorder="1" applyAlignment="1">
      <alignment vertical="center" wrapText="1"/>
    </xf>
    <xf numFmtId="0" fontId="40" fillId="0" borderId="34" xfId="0" applyFont="1" applyBorder="1" applyAlignment="1">
      <alignment vertical="center" wrapText="1"/>
    </xf>
    <xf numFmtId="0" fontId="40" fillId="0" borderId="112" xfId="0" applyFont="1" applyBorder="1" applyAlignment="1">
      <alignment horizontal="center" vertical="center"/>
    </xf>
    <xf numFmtId="0" fontId="38" fillId="0" borderId="37" xfId="0" applyFont="1" applyBorder="1" applyAlignment="1">
      <alignment vertical="center" wrapText="1"/>
    </xf>
    <xf numFmtId="0" fontId="40" fillId="0" borderId="37" xfId="0" applyFont="1" applyBorder="1" applyAlignment="1">
      <alignment horizontal="center" vertical="top"/>
    </xf>
    <xf numFmtId="0" fontId="40" fillId="0" borderId="50" xfId="0" applyFont="1" applyBorder="1" applyAlignment="1">
      <alignment vertical="center" wrapText="1"/>
    </xf>
    <xf numFmtId="0" fontId="40" fillId="0" borderId="51" xfId="0" applyFont="1" applyBorder="1" applyAlignment="1">
      <alignment vertical="center" wrapText="1"/>
    </xf>
    <xf numFmtId="0" fontId="40" fillId="0" borderId="52" xfId="0" applyFont="1" applyBorder="1" applyAlignment="1">
      <alignment vertical="center" wrapText="1"/>
    </xf>
    <xf numFmtId="0" fontId="40" fillId="0" borderId="112" xfId="0" applyFont="1" applyBorder="1" applyAlignment="1">
      <alignment horizontal="center" vertical="top"/>
    </xf>
    <xf numFmtId="0" fontId="40" fillId="0" borderId="134" xfId="0" applyFont="1" applyBorder="1" applyAlignment="1">
      <alignment vertical="center" wrapText="1"/>
    </xf>
    <xf numFmtId="0" fontId="40" fillId="0" borderId="135" xfId="0" applyFont="1" applyBorder="1" applyAlignment="1">
      <alignment vertical="center" wrapText="1"/>
    </xf>
    <xf numFmtId="0" fontId="40" fillId="0" borderId="136" xfId="0" applyFont="1" applyBorder="1" applyAlignment="1">
      <alignment vertical="center" wrapText="1"/>
    </xf>
    <xf numFmtId="0" fontId="40" fillId="0" borderId="37" xfId="0" applyFont="1" applyBorder="1" applyAlignment="1">
      <alignment horizontal="center" vertical="center" wrapText="1"/>
    </xf>
    <xf numFmtId="0" fontId="37" fillId="0" borderId="37" xfId="0" applyFont="1" applyBorder="1" applyAlignment="1">
      <alignment horizontal="left" vertical="center" wrapText="1"/>
    </xf>
    <xf numFmtId="0" fontId="40" fillId="0" borderId="15"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83" xfId="0" applyFont="1" applyBorder="1" applyAlignment="1">
      <alignment horizontal="left" vertical="center"/>
    </xf>
    <xf numFmtId="0" fontId="40" fillId="0" borderId="84" xfId="0" applyFont="1" applyBorder="1" applyAlignment="1">
      <alignment horizontal="left" vertical="center"/>
    </xf>
    <xf numFmtId="0" fontId="40" fillId="0" borderId="85" xfId="0" applyFont="1" applyBorder="1" applyAlignment="1">
      <alignment horizontal="left" vertical="center"/>
    </xf>
    <xf numFmtId="0" fontId="40" fillId="0" borderId="83" xfId="0" applyFont="1" applyBorder="1" applyAlignment="1">
      <alignment horizontal="left" vertical="center" wrapText="1"/>
    </xf>
    <xf numFmtId="0" fontId="40" fillId="0" borderId="84" xfId="0" applyFont="1" applyBorder="1" applyAlignment="1">
      <alignment horizontal="left" vertical="center" wrapText="1"/>
    </xf>
    <xf numFmtId="0" fontId="40" fillId="0" borderId="85" xfId="0" applyFont="1" applyBorder="1" applyAlignment="1">
      <alignment horizontal="left" vertical="center" wrapText="1"/>
    </xf>
    <xf numFmtId="0" fontId="37" fillId="0" borderId="41" xfId="0" applyFont="1" applyBorder="1" applyAlignment="1">
      <alignment horizontal="left" vertical="center" wrapText="1"/>
    </xf>
    <xf numFmtId="0" fontId="37" fillId="0" borderId="34" xfId="0" applyFont="1" applyBorder="1" applyAlignment="1">
      <alignment horizontal="left" vertical="center" wrapText="1"/>
    </xf>
    <xf numFmtId="0" fontId="40" fillId="0" borderId="39" xfId="0" applyFont="1" applyBorder="1" applyAlignment="1">
      <alignment horizontal="center" vertical="center" wrapText="1"/>
    </xf>
    <xf numFmtId="0" fontId="40" fillId="0" borderId="37" xfId="0" applyFont="1" applyBorder="1" applyAlignment="1">
      <alignment horizontal="center" vertical="center"/>
    </xf>
    <xf numFmtId="0" fontId="38" fillId="0" borderId="37" xfId="0" applyFont="1" applyBorder="1" applyAlignment="1">
      <alignment horizontal="center" vertical="center" wrapText="1"/>
    </xf>
    <xf numFmtId="0" fontId="37" fillId="0" borderId="37" xfId="0" applyFont="1" applyBorder="1" applyAlignment="1">
      <alignment vertical="center" wrapText="1"/>
    </xf>
    <xf numFmtId="0" fontId="38" fillId="0" borderId="72" xfId="0" applyFont="1" applyBorder="1" applyAlignment="1">
      <alignment horizontal="center" vertical="center" wrapText="1"/>
    </xf>
    <xf numFmtId="0" fontId="37" fillId="0" borderId="73" xfId="0" applyFont="1" applyBorder="1" applyAlignment="1">
      <alignment horizontal="center" vertical="center" wrapText="1"/>
    </xf>
    <xf numFmtId="0" fontId="37" fillId="0" borderId="74" xfId="0" applyFont="1" applyBorder="1" applyAlignment="1">
      <alignment horizontal="center" vertical="center" wrapText="1"/>
    </xf>
    <xf numFmtId="0" fontId="38" fillId="0" borderId="75" xfId="0" applyFont="1" applyBorder="1" applyAlignment="1">
      <alignment vertical="center" wrapText="1"/>
    </xf>
    <xf numFmtId="0" fontId="37" fillId="0" borderId="76" xfId="0" applyFont="1" applyBorder="1"/>
    <xf numFmtId="0" fontId="37" fillId="0" borderId="77" xfId="0" applyFont="1" applyBorder="1"/>
    <xf numFmtId="0" fontId="40" fillId="0" borderId="72" xfId="0" applyFont="1" applyBorder="1" applyAlignment="1">
      <alignment horizontal="center" vertical="center" wrapText="1"/>
    </xf>
    <xf numFmtId="0" fontId="40" fillId="0" borderId="112" xfId="0" applyFont="1" applyBorder="1" applyAlignment="1">
      <alignment horizontal="center" vertical="center" wrapText="1"/>
    </xf>
    <xf numFmtId="0" fontId="40" fillId="0" borderId="2" xfId="0" applyFont="1" applyBorder="1" applyAlignment="1">
      <alignment horizontal="left" vertical="center" wrapText="1"/>
    </xf>
    <xf numFmtId="166" fontId="46" fillId="0" borderId="36" xfId="6" applyNumberFormat="1" applyFont="1" applyBorder="1" applyAlignment="1">
      <alignment horizontal="left" vertical="center" wrapText="1"/>
    </xf>
    <xf numFmtId="166" fontId="46" fillId="0" borderId="34" xfId="6" applyNumberFormat="1" applyFont="1" applyBorder="1" applyAlignment="1">
      <alignment horizontal="left" vertical="center" wrapText="1"/>
    </xf>
    <xf numFmtId="49" fontId="40" fillId="0" borderId="36" xfId="0" applyNumberFormat="1" applyFont="1" applyBorder="1" applyAlignment="1">
      <alignment horizontal="center" vertical="center" wrapText="1"/>
    </xf>
    <xf numFmtId="49" fontId="40" fillId="0" borderId="41" xfId="0" applyNumberFormat="1" applyFont="1" applyBorder="1" applyAlignment="1">
      <alignment horizontal="center" vertical="center" wrapText="1"/>
    </xf>
    <xf numFmtId="49" fontId="40" fillId="0" borderId="34" xfId="0" applyNumberFormat="1" applyFont="1" applyBorder="1" applyAlignment="1">
      <alignment horizontal="center" vertical="center" wrapText="1"/>
    </xf>
    <xf numFmtId="0" fontId="37" fillId="0" borderId="37" xfId="0" applyFont="1" applyBorder="1" applyAlignment="1">
      <alignment horizontal="center" vertical="center"/>
    </xf>
    <xf numFmtId="0" fontId="38" fillId="0" borderId="39" xfId="0" applyFont="1" applyBorder="1" applyAlignment="1">
      <alignment horizontal="center" vertical="center" wrapText="1"/>
    </xf>
    <xf numFmtId="0" fontId="40" fillId="0" borderId="6" xfId="0" applyFont="1" applyBorder="1" applyAlignment="1">
      <alignment horizontal="left" vertical="center" wrapText="1"/>
    </xf>
    <xf numFmtId="0" fontId="40" fillId="0" borderId="0" xfId="0" applyFont="1" applyAlignment="1">
      <alignment horizontal="left" vertical="center" wrapText="1"/>
    </xf>
    <xf numFmtId="0" fontId="40" fillId="0" borderId="26" xfId="0" applyFont="1" applyBorder="1" applyAlignment="1">
      <alignment horizontal="left" vertical="center" wrapText="1"/>
    </xf>
    <xf numFmtId="0" fontId="39" fillId="0" borderId="39" xfId="0" applyFont="1" applyBorder="1" applyAlignment="1">
      <alignment horizontal="center" vertical="center"/>
    </xf>
    <xf numFmtId="0" fontId="39" fillId="0" borderId="15" xfId="0" applyFont="1" applyBorder="1" applyAlignment="1">
      <alignment horizontal="center" vertical="center"/>
    </xf>
    <xf numFmtId="0" fontId="40" fillId="0" borderId="87" xfId="0" applyFont="1" applyBorder="1" applyAlignment="1">
      <alignment horizontal="left" vertical="center" wrapText="1"/>
    </xf>
    <xf numFmtId="0" fontId="40" fillId="0" borderId="88" xfId="0" applyFont="1" applyBorder="1" applyAlignment="1">
      <alignment horizontal="left" vertical="center" wrapText="1"/>
    </xf>
    <xf numFmtId="0" fontId="40" fillId="0" borderId="89" xfId="0" applyFont="1" applyBorder="1" applyAlignment="1">
      <alignment horizontal="left" vertical="center" wrapText="1"/>
    </xf>
    <xf numFmtId="0" fontId="40" fillId="0" borderId="15" xfId="0" applyFont="1" applyBorder="1" applyAlignment="1">
      <alignment horizontal="left" vertical="center" wrapText="1"/>
    </xf>
    <xf numFmtId="0" fontId="40" fillId="0" borderId="123" xfId="0" applyFont="1" applyBorder="1" applyAlignment="1">
      <alignment horizontal="center" vertical="center"/>
    </xf>
    <xf numFmtId="0" fontId="40" fillId="0" borderId="124" xfId="0" applyFont="1" applyBorder="1" applyAlignment="1">
      <alignment horizontal="center" vertical="center"/>
    </xf>
    <xf numFmtId="0" fontId="40" fillId="0" borderId="105" xfId="0" applyFont="1" applyBorder="1" applyAlignment="1">
      <alignment horizontal="center" vertical="center"/>
    </xf>
    <xf numFmtId="0" fontId="40" fillId="26" borderId="94" xfId="0" applyFont="1" applyFill="1" applyBorder="1" applyAlignment="1">
      <alignment horizontal="center" vertical="center"/>
    </xf>
    <xf numFmtId="0" fontId="40" fillId="26" borderId="98" xfId="0" applyFont="1" applyFill="1" applyBorder="1" applyAlignment="1">
      <alignment horizontal="center" vertical="center"/>
    </xf>
    <xf numFmtId="0" fontId="40" fillId="26" borderId="91" xfId="0" applyFont="1" applyFill="1" applyBorder="1" applyAlignment="1">
      <alignment horizontal="center" vertical="center"/>
    </xf>
    <xf numFmtId="166" fontId="46" fillId="0" borderId="36" xfId="6" applyNumberFormat="1" applyFont="1" applyBorder="1" applyAlignment="1">
      <alignment horizontal="left" vertical="center"/>
    </xf>
    <xf numFmtId="166" fontId="46" fillId="0" borderId="34" xfId="6" applyNumberFormat="1" applyFont="1" applyBorder="1" applyAlignment="1">
      <alignment horizontal="left" vertical="center"/>
    </xf>
    <xf numFmtId="0" fontId="39" fillId="0" borderId="0" xfId="0" applyFont="1" applyAlignment="1">
      <alignment horizontal="center" vertical="center" wrapText="1"/>
    </xf>
    <xf numFmtId="0" fontId="38" fillId="0" borderId="126" xfId="0" applyFont="1" applyBorder="1" applyAlignment="1">
      <alignment horizontal="center" vertical="center" wrapText="1"/>
    </xf>
    <xf numFmtId="0" fontId="38" fillId="0" borderId="127" xfId="0" applyFont="1" applyBorder="1" applyAlignment="1">
      <alignment horizontal="center" vertical="center" wrapText="1"/>
    </xf>
    <xf numFmtId="164" fontId="38" fillId="0" borderId="129" xfId="0" applyNumberFormat="1" applyFont="1" applyBorder="1" applyAlignment="1">
      <alignment horizontal="center" vertical="center" wrapText="1"/>
    </xf>
    <xf numFmtId="164" fontId="38" fillId="0" borderId="2" xfId="0" applyNumberFormat="1" applyFont="1" applyBorder="1" applyAlignment="1">
      <alignment horizontal="center" vertical="center" wrapText="1"/>
    </xf>
    <xf numFmtId="0" fontId="40" fillId="0" borderId="44" xfId="0" applyFont="1" applyBorder="1" applyAlignment="1">
      <alignment horizontal="left" vertical="center" wrapText="1"/>
    </xf>
    <xf numFmtId="0" fontId="38" fillId="0" borderId="130" xfId="0" applyFont="1" applyBorder="1" applyAlignment="1">
      <alignment horizontal="center" vertical="center" wrapText="1"/>
    </xf>
    <xf numFmtId="0" fontId="38" fillId="0" borderId="131"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29" xfId="0" applyFont="1" applyBorder="1" applyAlignment="1">
      <alignment horizontal="center" vertical="center" wrapText="1"/>
    </xf>
    <xf numFmtId="1" fontId="47" fillId="0" borderId="126" xfId="0" applyNumberFormat="1" applyFont="1" applyBorder="1" applyAlignment="1">
      <alignment horizontal="center" vertical="center"/>
    </xf>
    <xf numFmtId="1" fontId="47" fillId="0" borderId="128" xfId="0" applyNumberFormat="1" applyFont="1" applyBorder="1" applyAlignment="1">
      <alignment horizontal="center" vertical="center"/>
    </xf>
    <xf numFmtId="1" fontId="47" fillId="0" borderId="127" xfId="0" applyNumberFormat="1" applyFont="1" applyBorder="1" applyAlignment="1">
      <alignment horizontal="center" vertical="center"/>
    </xf>
    <xf numFmtId="0" fontId="38" fillId="0" borderId="36" xfId="0" applyFont="1" applyBorder="1" applyAlignment="1">
      <alignment horizontal="left" vertical="center"/>
    </xf>
    <xf numFmtId="0" fontId="38" fillId="0" borderId="41" xfId="0" applyFont="1" applyBorder="1" applyAlignment="1">
      <alignment horizontal="left" vertical="center"/>
    </xf>
    <xf numFmtId="0" fontId="38" fillId="0" borderId="34" xfId="0" applyFont="1" applyBorder="1" applyAlignment="1">
      <alignment horizontal="left" vertical="center"/>
    </xf>
    <xf numFmtId="0" fontId="38" fillId="0" borderId="45" xfId="0" applyFont="1" applyBorder="1" applyAlignment="1">
      <alignment horizontal="center" vertical="center"/>
    </xf>
    <xf numFmtId="0" fontId="40" fillId="0" borderId="68" xfId="0" applyFont="1" applyBorder="1" applyAlignment="1">
      <alignment horizontal="left" vertical="center" wrapText="1"/>
    </xf>
    <xf numFmtId="0" fontId="40" fillId="0" borderId="69" xfId="0" applyFont="1" applyBorder="1" applyAlignment="1">
      <alignment horizontal="left" vertical="center" wrapText="1"/>
    </xf>
    <xf numFmtId="0" fontId="40" fillId="0" borderId="70" xfId="0" applyFont="1" applyBorder="1" applyAlignment="1">
      <alignment horizontal="left" vertical="center" wrapText="1"/>
    </xf>
    <xf numFmtId="166" fontId="46" fillId="0" borderId="94" xfId="6" applyNumberFormat="1" applyFont="1" applyBorder="1" applyAlignment="1">
      <alignment horizontal="left" vertical="center" wrapText="1"/>
    </xf>
    <xf numFmtId="166" fontId="46" fillId="0" borderId="91" xfId="6" applyNumberFormat="1" applyFont="1" applyBorder="1" applyAlignment="1">
      <alignment horizontal="left" vertical="center" wrapText="1"/>
    </xf>
    <xf numFmtId="49" fontId="40" fillId="0" borderId="36" xfId="0" applyNumberFormat="1" applyFont="1" applyBorder="1" applyAlignment="1">
      <alignment horizontal="left" vertical="center" wrapText="1"/>
    </xf>
    <xf numFmtId="49" fontId="40" fillId="0" borderId="41" xfId="0" applyNumberFormat="1" applyFont="1" applyBorder="1" applyAlignment="1">
      <alignment horizontal="left" vertical="center" wrapText="1"/>
    </xf>
    <xf numFmtId="49" fontId="40" fillId="0" borderId="34" xfId="0" applyNumberFormat="1" applyFont="1" applyBorder="1" applyAlignment="1">
      <alignment horizontal="left" vertical="center" wrapText="1"/>
    </xf>
    <xf numFmtId="166" fontId="47" fillId="0" borderId="36" xfId="6" applyNumberFormat="1" applyFont="1" applyBorder="1" applyAlignment="1">
      <alignment horizontal="left" vertical="center" wrapText="1"/>
    </xf>
    <xf numFmtId="166" fontId="47" fillId="0" borderId="34" xfId="6" applyNumberFormat="1" applyFont="1" applyBorder="1" applyAlignment="1">
      <alignment horizontal="left" vertical="center" wrapText="1"/>
    </xf>
    <xf numFmtId="0" fontId="38" fillId="26" borderId="36" xfId="0" applyFont="1" applyFill="1" applyBorder="1" applyAlignment="1">
      <alignment horizontal="center" vertical="center"/>
    </xf>
    <xf numFmtId="0" fontId="38" fillId="26" borderId="41" xfId="0" applyFont="1" applyFill="1" applyBorder="1" applyAlignment="1">
      <alignment horizontal="center" vertical="center"/>
    </xf>
    <xf numFmtId="0" fontId="38" fillId="26" borderId="34" xfId="0" applyFont="1" applyFill="1" applyBorder="1" applyAlignment="1">
      <alignment horizontal="center" vertical="center"/>
    </xf>
    <xf numFmtId="0" fontId="40" fillId="0" borderId="7"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10" xfId="0" applyFont="1" applyBorder="1" applyAlignment="1">
      <alignment horizontal="center" vertical="center" wrapText="1"/>
    </xf>
    <xf numFmtId="166" fontId="46" fillId="0" borderId="79" xfId="6" applyNumberFormat="1" applyFont="1" applyBorder="1" applyAlignment="1">
      <alignment horizontal="center" vertical="center" wrapText="1"/>
    </xf>
    <xf numFmtId="166" fontId="46" fillId="0" borderId="81" xfId="6" applyNumberFormat="1" applyFont="1" applyBorder="1" applyAlignment="1">
      <alignment horizontal="center" vertical="center" wrapText="1"/>
    </xf>
    <xf numFmtId="0" fontId="40" fillId="0" borderId="37" xfId="0" applyFont="1" applyBorder="1" applyAlignment="1">
      <alignment horizontal="left" vertical="top" wrapText="1"/>
    </xf>
    <xf numFmtId="0" fontId="40" fillId="0" borderId="134" xfId="0" applyFont="1" applyBorder="1" applyAlignment="1">
      <alignment horizontal="center" vertical="center" wrapText="1"/>
    </xf>
    <xf numFmtId="0" fontId="40" fillId="0" borderId="135" xfId="0" applyFont="1" applyBorder="1" applyAlignment="1">
      <alignment horizontal="center" vertical="center" wrapText="1"/>
    </xf>
    <xf numFmtId="0" fontId="40" fillId="0" borderId="136" xfId="0" applyFont="1" applyBorder="1" applyAlignment="1">
      <alignment horizontal="center" vertical="center" wrapText="1"/>
    </xf>
    <xf numFmtId="0" fontId="40" fillId="0" borderId="83" xfId="0" applyFont="1" applyBorder="1" applyAlignment="1">
      <alignment horizontal="left" vertical="distributed" wrapText="1"/>
    </xf>
    <xf numFmtId="0" fontId="40" fillId="0" borderId="84" xfId="0" applyFont="1" applyBorder="1" applyAlignment="1">
      <alignment horizontal="left" vertical="distributed" wrapText="1"/>
    </xf>
    <xf numFmtId="0" fontId="40" fillId="0" borderId="85" xfId="0" applyFont="1" applyBorder="1" applyAlignment="1">
      <alignment horizontal="left" vertical="distributed" wrapText="1"/>
    </xf>
    <xf numFmtId="49" fontId="40" fillId="0" borderId="36" xfId="0" applyNumberFormat="1" applyFont="1" applyBorder="1" applyAlignment="1">
      <alignment horizontal="center" vertical="center"/>
    </xf>
    <xf numFmtId="49" fontId="40" fillId="0" borderId="41" xfId="0" applyNumberFormat="1" applyFont="1" applyBorder="1" applyAlignment="1">
      <alignment horizontal="center" vertical="center"/>
    </xf>
    <xf numFmtId="49" fontId="40" fillId="0" borderId="34" xfId="0" applyNumberFormat="1" applyFont="1" applyBorder="1" applyAlignment="1">
      <alignment horizontal="center" vertical="center"/>
    </xf>
    <xf numFmtId="0" fontId="49" fillId="26" borderId="30" xfId="0" applyFont="1" applyFill="1" applyBorder="1" applyAlignment="1">
      <alignment horizontal="center" vertical="center" wrapText="1"/>
    </xf>
    <xf numFmtId="0" fontId="49" fillId="26" borderId="31" xfId="0" applyFont="1" applyFill="1" applyBorder="1" applyAlignment="1">
      <alignment horizontal="center" vertical="center" wrapText="1"/>
    </xf>
    <xf numFmtId="0" fontId="49" fillId="26" borderId="118" xfId="0" applyFont="1" applyFill="1" applyBorder="1" applyAlignment="1">
      <alignment horizontal="center" vertical="center" wrapText="1"/>
    </xf>
    <xf numFmtId="0" fontId="49" fillId="26" borderId="106" xfId="0" applyFont="1" applyFill="1" applyBorder="1" applyAlignment="1">
      <alignment horizontal="center" vertical="center" wrapText="1"/>
    </xf>
    <xf numFmtId="0" fontId="49" fillId="26" borderId="107" xfId="0" applyFont="1" applyFill="1" applyBorder="1" applyAlignment="1">
      <alignment horizontal="center" vertical="center" wrapText="1"/>
    </xf>
    <xf numFmtId="0" fontId="49" fillId="26" borderId="133" xfId="0" applyFont="1" applyFill="1" applyBorder="1" applyAlignment="1">
      <alignment horizontal="center" vertical="center" wrapText="1"/>
    </xf>
    <xf numFmtId="0" fontId="49" fillId="26" borderId="101" xfId="0" applyFont="1" applyFill="1" applyBorder="1" applyAlignment="1">
      <alignment horizontal="center" vertical="center" wrapText="1"/>
    </xf>
    <xf numFmtId="0" fontId="37" fillId="26" borderId="0" xfId="0" applyFont="1" applyFill="1" applyAlignment="1">
      <alignment horizontal="center" vertical="center" wrapText="1"/>
    </xf>
    <xf numFmtId="0" fontId="39" fillId="26" borderId="106" xfId="0" applyFont="1" applyFill="1" applyBorder="1" applyAlignment="1">
      <alignment horizontal="center" vertical="center" wrapText="1"/>
    </xf>
    <xf numFmtId="0" fontId="39" fillId="26" borderId="107" xfId="0" applyFont="1" applyFill="1" applyBorder="1" applyAlignment="1">
      <alignment horizontal="center" vertical="center" wrapText="1"/>
    </xf>
    <xf numFmtId="0" fontId="39" fillId="26" borderId="133" xfId="0" applyFont="1" applyFill="1" applyBorder="1" applyAlignment="1">
      <alignment horizontal="center" vertical="center"/>
    </xf>
    <xf numFmtId="0" fontId="39" fillId="26" borderId="101" xfId="0" applyFont="1" applyFill="1" applyBorder="1" applyAlignment="1">
      <alignment horizontal="center" vertical="center"/>
    </xf>
    <xf numFmtId="0" fontId="39" fillId="0" borderId="44" xfId="0" applyFont="1" applyBorder="1" applyAlignment="1">
      <alignment horizontal="center" vertical="center"/>
    </xf>
    <xf numFmtId="0" fontId="39" fillId="0" borderId="44" xfId="0" applyFont="1" applyBorder="1" applyAlignment="1">
      <alignment vertical="center" wrapText="1"/>
    </xf>
    <xf numFmtId="0" fontId="39" fillId="0" borderId="44" xfId="0" applyFont="1" applyBorder="1" applyAlignment="1">
      <alignment vertical="center"/>
    </xf>
    <xf numFmtId="49" fontId="39" fillId="0" borderId="44" xfId="0" applyNumberFormat="1" applyFont="1" applyBorder="1" applyAlignment="1">
      <alignment horizontal="left" vertical="top"/>
    </xf>
    <xf numFmtId="0" fontId="37" fillId="0" borderId="0" xfId="0" applyFont="1" applyAlignment="1">
      <alignment horizontal="center" vertical="top" wrapText="1"/>
    </xf>
    <xf numFmtId="0" fontId="39" fillId="0" borderId="0" xfId="0" applyFont="1" applyAlignment="1">
      <alignment horizontal="center" vertical="top" wrapText="1"/>
    </xf>
    <xf numFmtId="0" fontId="39" fillId="0" borderId="44" xfId="0" applyFont="1" applyBorder="1" applyAlignment="1">
      <alignment horizontal="center" vertical="center" wrapText="1"/>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85">
    <cellStyle name="20% - Accent1 2" xfId="17"/>
    <cellStyle name="20% - Accent2 2" xfId="18"/>
    <cellStyle name="20% - Accent3 2" xfId="19"/>
    <cellStyle name="20% - Accent4 2" xfId="20"/>
    <cellStyle name="20% - Accent5 2" xfId="21"/>
    <cellStyle name="20% - Accent6 2" xfId="22"/>
    <cellStyle name="40% - Accent1 2" xfId="23"/>
    <cellStyle name="40% - Accent2 2" xfId="24"/>
    <cellStyle name="40% - Accent3 2" xfId="25"/>
    <cellStyle name="40% - Accent4 2" xfId="26"/>
    <cellStyle name="40% - Accent5 2" xfId="27"/>
    <cellStyle name="40% - Accent6 2" xfId="28"/>
    <cellStyle name="60% - Accent1 2" xfId="29"/>
    <cellStyle name="60% - Accent2 2" xfId="30"/>
    <cellStyle name="60% - Accent3 2" xfId="31"/>
    <cellStyle name="60% - Accent4 2" xfId="32"/>
    <cellStyle name="60% - Accent5 2" xfId="33"/>
    <cellStyle name="60% - Accent6 2" xfId="34"/>
    <cellStyle name="Accent1 2" xfId="35"/>
    <cellStyle name="Accent2 2" xfId="36"/>
    <cellStyle name="Accent3 2" xfId="37"/>
    <cellStyle name="Accent4 2" xfId="38"/>
    <cellStyle name="Accent5 2" xfId="39"/>
    <cellStyle name="Accent6 2" xfId="40"/>
    <cellStyle name="Bad 2" xfId="41"/>
    <cellStyle name="Calculation 2" xfId="42"/>
    <cellStyle name="Check Cell 2" xfId="43"/>
    <cellStyle name="Comma" xfId="1" builtinId="3"/>
    <cellStyle name="Comma 12 2" xfId="84"/>
    <cellStyle name="Comma 2" xfId="4"/>
    <cellStyle name="Comma 2 2" xfId="8"/>
    <cellStyle name="Comma 2 2 2" xfId="44"/>
    <cellStyle name="Comma 2 2 5 2" xfId="83"/>
    <cellStyle name="Comma 2 3" xfId="11"/>
    <cellStyle name="Comma 2 6" xfId="79"/>
    <cellStyle name="Comma 3" xfId="7"/>
    <cellStyle name="Comma 3 2" xfId="45"/>
    <cellStyle name="Comma 4" xfId="10"/>
    <cellStyle name="Explanatory Text 2" xfId="46"/>
    <cellStyle name="Good 2" xfId="47"/>
    <cellStyle name="Heading 1 2" xfId="48"/>
    <cellStyle name="Heading 2 2" xfId="49"/>
    <cellStyle name="Heading 3 2" xfId="50"/>
    <cellStyle name="Heading 4 2" xfId="51"/>
    <cellStyle name="Hyperlink" xfId="2" builtinId="8"/>
    <cellStyle name="Input 2" xfId="52"/>
    <cellStyle name="Linked Cell 2" xfId="53"/>
    <cellStyle name="Neutral 2" xfId="14"/>
    <cellStyle name="Neutral 3" xfId="54"/>
    <cellStyle name="Normal" xfId="0" builtinId="0"/>
    <cellStyle name="Normal 10 2 3" xfId="82"/>
    <cellStyle name="Normal 12" xfId="81"/>
    <cellStyle name="Normal 2" xfId="3"/>
    <cellStyle name="Normal 2 2" xfId="55"/>
    <cellStyle name="Normal 2 2 2" xfId="73"/>
    <cellStyle name="Normal 2 3" xfId="56"/>
    <cellStyle name="Normal 3" xfId="6"/>
    <cellStyle name="Normal 3 2" xfId="12"/>
    <cellStyle name="Normal 3 2 2" xfId="57"/>
    <cellStyle name="Normal 3_HavelvacN2axjusakN3" xfId="15"/>
    <cellStyle name="Normal 4" xfId="9"/>
    <cellStyle name="Normal 4 2" xfId="13"/>
    <cellStyle name="Normal 5" xfId="16"/>
    <cellStyle name="Normal 5 2" xfId="58"/>
    <cellStyle name="Normal 6" xfId="59"/>
    <cellStyle name="Normal 7" xfId="60"/>
    <cellStyle name="Normal 8" xfId="72"/>
    <cellStyle name="Normal_2014petpatveramenavejin" xfId="80"/>
    <cellStyle name="Normal_Axjusak22-3,22-4_10" xfId="77"/>
    <cellStyle name="Normal_havelvacwchpet" xfId="71"/>
    <cellStyle name="Normal_Sheet1" xfId="78"/>
    <cellStyle name="Note 2" xfId="61"/>
    <cellStyle name="Output 2" xfId="62"/>
    <cellStyle name="Percent 2" xfId="5"/>
    <cellStyle name="SN_241" xfId="76"/>
    <cellStyle name="Style 1" xfId="63"/>
    <cellStyle name="Style 1 2" xfId="64"/>
    <cellStyle name="Style 1 2 2" xfId="75"/>
    <cellStyle name="Style 1_verchnakan_ax21-25_2018" xfId="65"/>
    <cellStyle name="Title 2" xfId="66"/>
    <cellStyle name="Total 2" xfId="67"/>
    <cellStyle name="Warning Text 2" xfId="68"/>
    <cellStyle name="Обычный 2" xfId="69"/>
    <cellStyle name="Обычный 2 2" xfId="70"/>
    <cellStyle name="Обычный 2 3" xfId="74"/>
  </cellStyles>
  <dxfs count="1">
    <dxf>
      <font>
        <condense val="0"/>
        <extend val="0"/>
        <color indexed="9"/>
      </font>
    </dxf>
  </dxfs>
  <tableStyles count="0" defaultTableStyle="TableStyleMedium2" defaultPivotStyle="PivotStyleLight16"/>
  <colors>
    <mruColors>
      <color rgb="FFFFCCCC"/>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31.bin"/><Relationship Id="rId13" Type="http://schemas.openxmlformats.org/officeDocument/2006/relationships/printerSettings" Target="../printerSettings/printerSettings36.bin"/><Relationship Id="rId18" Type="http://schemas.openxmlformats.org/officeDocument/2006/relationships/printerSettings" Target="../printerSettings/printerSettings41.bin"/><Relationship Id="rId3" Type="http://schemas.openxmlformats.org/officeDocument/2006/relationships/printerSettings" Target="../printerSettings/printerSettings26.bin"/><Relationship Id="rId21" Type="http://schemas.openxmlformats.org/officeDocument/2006/relationships/printerSettings" Target="../printerSettings/printerSettings44.bin"/><Relationship Id="rId7" Type="http://schemas.openxmlformats.org/officeDocument/2006/relationships/printerSettings" Target="../printerSettings/printerSettings30.bin"/><Relationship Id="rId12" Type="http://schemas.openxmlformats.org/officeDocument/2006/relationships/printerSettings" Target="../printerSettings/printerSettings35.bin"/><Relationship Id="rId17" Type="http://schemas.openxmlformats.org/officeDocument/2006/relationships/printerSettings" Target="../printerSettings/printerSettings40.bin"/><Relationship Id="rId2" Type="http://schemas.openxmlformats.org/officeDocument/2006/relationships/printerSettings" Target="../printerSettings/printerSettings25.bin"/><Relationship Id="rId16" Type="http://schemas.openxmlformats.org/officeDocument/2006/relationships/printerSettings" Target="../printerSettings/printerSettings39.bin"/><Relationship Id="rId20" Type="http://schemas.openxmlformats.org/officeDocument/2006/relationships/printerSettings" Target="../printerSettings/printerSettings43.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printerSettings" Target="../printerSettings/printerSettings34.bin"/><Relationship Id="rId5" Type="http://schemas.openxmlformats.org/officeDocument/2006/relationships/printerSettings" Target="../printerSettings/printerSettings28.bin"/><Relationship Id="rId15" Type="http://schemas.openxmlformats.org/officeDocument/2006/relationships/printerSettings" Target="../printerSettings/printerSettings38.bin"/><Relationship Id="rId10" Type="http://schemas.openxmlformats.org/officeDocument/2006/relationships/printerSettings" Target="../printerSettings/printerSettings33.bin"/><Relationship Id="rId19" Type="http://schemas.openxmlformats.org/officeDocument/2006/relationships/printerSettings" Target="../printerSettings/printerSettings42.bin"/><Relationship Id="rId4" Type="http://schemas.openxmlformats.org/officeDocument/2006/relationships/printerSettings" Target="../printerSettings/printerSettings27.bin"/><Relationship Id="rId9" Type="http://schemas.openxmlformats.org/officeDocument/2006/relationships/printerSettings" Target="../printerSettings/printerSettings32.bin"/><Relationship Id="rId14" Type="http://schemas.openxmlformats.org/officeDocument/2006/relationships/printerSettings" Target="../printerSettings/printerSettings37.bin"/><Relationship Id="rId22" Type="http://schemas.openxmlformats.org/officeDocument/2006/relationships/printerSettings" Target="../printerSettings/printerSettings45.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3.bin"/><Relationship Id="rId13" Type="http://schemas.openxmlformats.org/officeDocument/2006/relationships/printerSettings" Target="../printerSettings/printerSettings58.bin"/><Relationship Id="rId18" Type="http://schemas.openxmlformats.org/officeDocument/2006/relationships/printerSettings" Target="../printerSettings/printerSettings63.bin"/><Relationship Id="rId3" Type="http://schemas.openxmlformats.org/officeDocument/2006/relationships/printerSettings" Target="../printerSettings/printerSettings48.bin"/><Relationship Id="rId21" Type="http://schemas.openxmlformats.org/officeDocument/2006/relationships/printerSettings" Target="../printerSettings/printerSettings66.bin"/><Relationship Id="rId7" Type="http://schemas.openxmlformats.org/officeDocument/2006/relationships/printerSettings" Target="../printerSettings/printerSettings52.bin"/><Relationship Id="rId12" Type="http://schemas.openxmlformats.org/officeDocument/2006/relationships/printerSettings" Target="../printerSettings/printerSettings57.bin"/><Relationship Id="rId17" Type="http://schemas.openxmlformats.org/officeDocument/2006/relationships/printerSettings" Target="../printerSettings/printerSettings62.bin"/><Relationship Id="rId2" Type="http://schemas.openxmlformats.org/officeDocument/2006/relationships/printerSettings" Target="../printerSettings/printerSettings47.bin"/><Relationship Id="rId16" Type="http://schemas.openxmlformats.org/officeDocument/2006/relationships/printerSettings" Target="../printerSettings/printerSettings61.bin"/><Relationship Id="rId20" Type="http://schemas.openxmlformats.org/officeDocument/2006/relationships/printerSettings" Target="../printerSettings/printerSettings65.bin"/><Relationship Id="rId1" Type="http://schemas.openxmlformats.org/officeDocument/2006/relationships/printerSettings" Target="../printerSettings/printerSettings46.bin"/><Relationship Id="rId6" Type="http://schemas.openxmlformats.org/officeDocument/2006/relationships/printerSettings" Target="../printerSettings/printerSettings51.bin"/><Relationship Id="rId11" Type="http://schemas.openxmlformats.org/officeDocument/2006/relationships/printerSettings" Target="../printerSettings/printerSettings56.bin"/><Relationship Id="rId5" Type="http://schemas.openxmlformats.org/officeDocument/2006/relationships/printerSettings" Target="../printerSettings/printerSettings50.bin"/><Relationship Id="rId15" Type="http://schemas.openxmlformats.org/officeDocument/2006/relationships/printerSettings" Target="../printerSettings/printerSettings60.bin"/><Relationship Id="rId10" Type="http://schemas.openxmlformats.org/officeDocument/2006/relationships/printerSettings" Target="../printerSettings/printerSettings55.bin"/><Relationship Id="rId19" Type="http://schemas.openxmlformats.org/officeDocument/2006/relationships/printerSettings" Target="../printerSettings/printerSettings64.bin"/><Relationship Id="rId4" Type="http://schemas.openxmlformats.org/officeDocument/2006/relationships/printerSettings" Target="../printerSettings/printerSettings49.bin"/><Relationship Id="rId9" Type="http://schemas.openxmlformats.org/officeDocument/2006/relationships/printerSettings" Target="../printerSettings/printerSettings54.bin"/><Relationship Id="rId14" Type="http://schemas.openxmlformats.org/officeDocument/2006/relationships/printerSettings" Target="../printerSettings/printerSettings59.bin"/><Relationship Id="rId22" Type="http://schemas.openxmlformats.org/officeDocument/2006/relationships/printerSettings" Target="../printerSettings/printerSettings6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82.bin"/><Relationship Id="rId13" Type="http://schemas.openxmlformats.org/officeDocument/2006/relationships/printerSettings" Target="../printerSettings/printerSettings87.bin"/><Relationship Id="rId18" Type="http://schemas.openxmlformats.org/officeDocument/2006/relationships/printerSettings" Target="../printerSettings/printerSettings92.bin"/><Relationship Id="rId3" Type="http://schemas.openxmlformats.org/officeDocument/2006/relationships/printerSettings" Target="../printerSettings/printerSettings77.bin"/><Relationship Id="rId21" Type="http://schemas.openxmlformats.org/officeDocument/2006/relationships/printerSettings" Target="../printerSettings/printerSettings95.bin"/><Relationship Id="rId7" Type="http://schemas.openxmlformats.org/officeDocument/2006/relationships/printerSettings" Target="../printerSettings/printerSettings81.bin"/><Relationship Id="rId12" Type="http://schemas.openxmlformats.org/officeDocument/2006/relationships/printerSettings" Target="../printerSettings/printerSettings86.bin"/><Relationship Id="rId17" Type="http://schemas.openxmlformats.org/officeDocument/2006/relationships/printerSettings" Target="../printerSettings/printerSettings91.bin"/><Relationship Id="rId2" Type="http://schemas.openxmlformats.org/officeDocument/2006/relationships/printerSettings" Target="../printerSettings/printerSettings76.bin"/><Relationship Id="rId16" Type="http://schemas.openxmlformats.org/officeDocument/2006/relationships/printerSettings" Target="../printerSettings/printerSettings90.bin"/><Relationship Id="rId20" Type="http://schemas.openxmlformats.org/officeDocument/2006/relationships/printerSettings" Target="../printerSettings/printerSettings94.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11" Type="http://schemas.openxmlformats.org/officeDocument/2006/relationships/printerSettings" Target="../printerSettings/printerSettings85.bin"/><Relationship Id="rId5" Type="http://schemas.openxmlformats.org/officeDocument/2006/relationships/printerSettings" Target="../printerSettings/printerSettings79.bin"/><Relationship Id="rId15" Type="http://schemas.openxmlformats.org/officeDocument/2006/relationships/printerSettings" Target="../printerSettings/printerSettings89.bin"/><Relationship Id="rId23" Type="http://schemas.openxmlformats.org/officeDocument/2006/relationships/printerSettings" Target="../printerSettings/printerSettings97.bin"/><Relationship Id="rId10" Type="http://schemas.openxmlformats.org/officeDocument/2006/relationships/printerSettings" Target="../printerSettings/printerSettings84.bin"/><Relationship Id="rId19" Type="http://schemas.openxmlformats.org/officeDocument/2006/relationships/printerSettings" Target="../printerSettings/printerSettings93.bin"/><Relationship Id="rId4" Type="http://schemas.openxmlformats.org/officeDocument/2006/relationships/printerSettings" Target="../printerSettings/printerSettings78.bin"/><Relationship Id="rId9" Type="http://schemas.openxmlformats.org/officeDocument/2006/relationships/printerSettings" Target="../printerSettings/printerSettings83.bin"/><Relationship Id="rId14" Type="http://schemas.openxmlformats.org/officeDocument/2006/relationships/printerSettings" Target="../printerSettings/printerSettings88.bin"/><Relationship Id="rId22"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X33"/>
  <sheetViews>
    <sheetView topLeftCell="A3" zoomScaleNormal="100" workbookViewId="0"/>
  </sheetViews>
  <sheetFormatPr defaultRowHeight="15" x14ac:dyDescent="0.2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9.140625" hidden="1" customWidth="1"/>
  </cols>
  <sheetData>
    <row r="1" spans="2:22" x14ac:dyDescent="0.25">
      <c r="B1" s="1"/>
      <c r="S1" s="2" t="s">
        <v>54</v>
      </c>
    </row>
    <row r="2" spans="2:22" x14ac:dyDescent="0.25">
      <c r="B2" s="1"/>
      <c r="S2" s="2"/>
    </row>
    <row r="3" spans="2:22" ht="9.75" customHeight="1" x14ac:dyDescent="0.25">
      <c r="B3" s="1"/>
      <c r="C3" s="2"/>
    </row>
    <row r="4" spans="2:22" x14ac:dyDescent="0.25">
      <c r="B4" s="2" t="s">
        <v>55</v>
      </c>
      <c r="C4" s="2"/>
    </row>
    <row r="5" spans="2:22" ht="9.75" customHeight="1" x14ac:dyDescent="0.25">
      <c r="B5" s="2"/>
      <c r="C5" s="2"/>
    </row>
    <row r="7" spans="2:22" ht="15" customHeight="1" x14ac:dyDescent="0.25">
      <c r="B7" s="535" t="s">
        <v>24</v>
      </c>
      <c r="C7" s="535"/>
      <c r="D7" s="535" t="s">
        <v>27</v>
      </c>
      <c r="E7" s="535" t="s">
        <v>44</v>
      </c>
      <c r="F7" s="535"/>
      <c r="G7" s="535"/>
      <c r="H7" s="535"/>
      <c r="I7" s="535"/>
      <c r="J7" s="535"/>
      <c r="K7" s="535"/>
      <c r="L7" s="535"/>
      <c r="M7" s="535"/>
      <c r="N7" s="535"/>
      <c r="O7" s="535"/>
      <c r="P7" s="535"/>
      <c r="Q7" s="535"/>
      <c r="R7" s="535"/>
      <c r="S7" s="535"/>
      <c r="U7" s="9" t="s">
        <v>28</v>
      </c>
      <c r="V7" s="10" t="s">
        <v>29</v>
      </c>
    </row>
    <row r="8" spans="2:22" x14ac:dyDescent="0.25">
      <c r="B8" s="535"/>
      <c r="C8" s="535"/>
      <c r="D8" s="535"/>
      <c r="E8" s="535" t="s">
        <v>22</v>
      </c>
      <c r="F8" s="537" t="s">
        <v>21</v>
      </c>
      <c r="G8" s="537"/>
      <c r="H8" s="537"/>
      <c r="I8" s="537"/>
      <c r="J8" s="537"/>
      <c r="K8" s="537"/>
      <c r="L8" s="537"/>
      <c r="M8" s="537"/>
      <c r="N8" s="537"/>
      <c r="O8" s="537"/>
      <c r="P8" s="537"/>
      <c r="Q8" s="537"/>
      <c r="R8" s="537"/>
      <c r="S8" s="537"/>
    </row>
    <row r="9" spans="2:22" ht="15" customHeight="1" x14ac:dyDescent="0.25">
      <c r="B9" s="535" t="s">
        <v>20</v>
      </c>
      <c r="C9" s="535" t="s">
        <v>23</v>
      </c>
      <c r="D9" s="535"/>
      <c r="E9" s="535"/>
      <c r="F9" s="536" t="s">
        <v>30</v>
      </c>
      <c r="G9" s="537" t="s">
        <v>21</v>
      </c>
      <c r="H9" s="537"/>
      <c r="I9" s="537"/>
      <c r="J9" s="537"/>
      <c r="K9" s="537"/>
      <c r="L9" s="537"/>
      <c r="M9" s="537"/>
      <c r="N9" s="536" t="s">
        <v>38</v>
      </c>
      <c r="O9" s="537" t="s">
        <v>21</v>
      </c>
      <c r="P9" s="537"/>
      <c r="Q9" s="537"/>
      <c r="R9" s="537"/>
      <c r="S9" s="538" t="s">
        <v>43</v>
      </c>
    </row>
    <row r="10" spans="2:22" ht="54.75" customHeight="1" x14ac:dyDescent="0.25">
      <c r="B10" s="535"/>
      <c r="C10" s="535"/>
      <c r="D10" s="535"/>
      <c r="E10" s="535"/>
      <c r="F10" s="536"/>
      <c r="G10" s="6" t="s">
        <v>31</v>
      </c>
      <c r="H10" s="6" t="s">
        <v>32</v>
      </c>
      <c r="I10" s="6" t="s">
        <v>33</v>
      </c>
      <c r="J10" s="6" t="s">
        <v>34</v>
      </c>
      <c r="K10" s="6" t="s">
        <v>35</v>
      </c>
      <c r="L10" s="6" t="s">
        <v>36</v>
      </c>
      <c r="M10" s="6" t="s">
        <v>37</v>
      </c>
      <c r="N10" s="536"/>
      <c r="O10" s="6" t="s">
        <v>39</v>
      </c>
      <c r="P10" s="6" t="s">
        <v>40</v>
      </c>
      <c r="Q10" s="6" t="s">
        <v>41</v>
      </c>
      <c r="R10" s="6" t="s">
        <v>42</v>
      </c>
      <c r="S10" s="538"/>
    </row>
    <row r="11" spans="2:22" x14ac:dyDescent="0.25">
      <c r="B11" s="11" t="s">
        <v>1</v>
      </c>
      <c r="C11" s="19"/>
      <c r="D11" s="20"/>
      <c r="E11" s="18" t="s">
        <v>45</v>
      </c>
      <c r="F11" s="18" t="s">
        <v>45</v>
      </c>
      <c r="G11" s="18" t="s">
        <v>45</v>
      </c>
      <c r="H11" s="18" t="s">
        <v>45</v>
      </c>
      <c r="I11" s="18" t="s">
        <v>45</v>
      </c>
      <c r="J11" s="18" t="s">
        <v>45</v>
      </c>
      <c r="K11" s="18" t="s">
        <v>45</v>
      </c>
      <c r="L11" s="18" t="s">
        <v>45</v>
      </c>
      <c r="M11" s="18" t="s">
        <v>45</v>
      </c>
      <c r="N11" s="18" t="s">
        <v>45</v>
      </c>
      <c r="O11" s="18" t="s">
        <v>45</v>
      </c>
      <c r="P11" s="18" t="s">
        <v>45</v>
      </c>
      <c r="Q11" s="18" t="s">
        <v>45</v>
      </c>
      <c r="R11" s="18" t="s">
        <v>45</v>
      </c>
      <c r="S11" s="18" t="s">
        <v>45</v>
      </c>
    </row>
    <row r="12" spans="2:22" ht="15" customHeight="1" x14ac:dyDescent="0.25">
      <c r="B12" s="23" t="s">
        <v>19</v>
      </c>
      <c r="C12" s="24"/>
      <c r="D12" s="25"/>
      <c r="E12" s="6" t="s">
        <v>45</v>
      </c>
      <c r="F12" s="6" t="s">
        <v>45</v>
      </c>
      <c r="G12" s="6" t="s">
        <v>45</v>
      </c>
      <c r="H12" s="6" t="s">
        <v>45</v>
      </c>
      <c r="I12" s="6" t="s">
        <v>45</v>
      </c>
      <c r="J12" s="6" t="s">
        <v>45</v>
      </c>
      <c r="K12" s="6" t="s">
        <v>45</v>
      </c>
      <c r="L12" s="6" t="s">
        <v>45</v>
      </c>
      <c r="M12" s="6" t="s">
        <v>45</v>
      </c>
      <c r="N12" s="6" t="s">
        <v>45</v>
      </c>
      <c r="O12" s="6" t="s">
        <v>45</v>
      </c>
      <c r="P12" s="6" t="s">
        <v>45</v>
      </c>
      <c r="Q12" s="6" t="s">
        <v>45</v>
      </c>
      <c r="R12" s="6" t="s">
        <v>45</v>
      </c>
      <c r="S12" s="6" t="s">
        <v>45</v>
      </c>
    </row>
    <row r="13" spans="2:22" ht="15.75" customHeight="1" x14ac:dyDescent="0.25">
      <c r="B13" s="34">
        <v>1088</v>
      </c>
      <c r="C13" s="24"/>
      <c r="D13" s="25" t="s">
        <v>15</v>
      </c>
      <c r="E13" s="7" t="s">
        <v>45</v>
      </c>
      <c r="F13" s="6" t="s">
        <v>45</v>
      </c>
      <c r="G13" s="6" t="s">
        <v>45</v>
      </c>
      <c r="H13" s="6" t="s">
        <v>45</v>
      </c>
      <c r="I13" s="6" t="s">
        <v>45</v>
      </c>
      <c r="J13" s="6" t="s">
        <v>45</v>
      </c>
      <c r="K13" s="6" t="s">
        <v>45</v>
      </c>
      <c r="L13" s="6" t="s">
        <v>45</v>
      </c>
      <c r="M13" s="6" t="s">
        <v>45</v>
      </c>
      <c r="N13" s="6" t="s">
        <v>45</v>
      </c>
      <c r="O13" s="6" t="s">
        <v>45</v>
      </c>
      <c r="P13" s="6" t="s">
        <v>45</v>
      </c>
      <c r="Q13" s="6" t="s">
        <v>45</v>
      </c>
      <c r="R13" s="6" t="s">
        <v>45</v>
      </c>
      <c r="S13" s="6" t="s">
        <v>45</v>
      </c>
    </row>
    <row r="14" spans="2:22" ht="79.5" customHeight="1" x14ac:dyDescent="0.25">
      <c r="B14" s="534"/>
      <c r="C14" s="21" t="s">
        <v>3</v>
      </c>
      <c r="D14" s="20" t="s">
        <v>16</v>
      </c>
      <c r="E14" s="17" t="s">
        <v>45</v>
      </c>
      <c r="F14" s="18" t="s">
        <v>45</v>
      </c>
      <c r="G14" s="18" t="s">
        <v>45</v>
      </c>
      <c r="H14" s="18" t="s">
        <v>45</v>
      </c>
      <c r="I14" s="18" t="s">
        <v>45</v>
      </c>
      <c r="J14" s="18" t="s">
        <v>45</v>
      </c>
      <c r="K14" s="18" t="s">
        <v>45</v>
      </c>
      <c r="L14" s="18" t="s">
        <v>45</v>
      </c>
      <c r="M14" s="18" t="s">
        <v>45</v>
      </c>
      <c r="N14" s="18" t="s">
        <v>45</v>
      </c>
      <c r="O14" s="18" t="s">
        <v>45</v>
      </c>
      <c r="P14" s="18" t="s">
        <v>45</v>
      </c>
      <c r="Q14" s="18" t="s">
        <v>45</v>
      </c>
      <c r="R14" s="18" t="s">
        <v>45</v>
      </c>
      <c r="S14" s="18" t="s">
        <v>45</v>
      </c>
    </row>
    <row r="15" spans="2:22" ht="54" x14ac:dyDescent="0.25">
      <c r="B15" s="534"/>
      <c r="C15" s="21" t="s">
        <v>5</v>
      </c>
      <c r="D15" s="20" t="s">
        <v>17</v>
      </c>
      <c r="E15" s="17" t="s">
        <v>45</v>
      </c>
      <c r="F15" s="18" t="s">
        <v>45</v>
      </c>
      <c r="G15" s="18" t="s">
        <v>45</v>
      </c>
      <c r="H15" s="18" t="s">
        <v>45</v>
      </c>
      <c r="I15" s="18" t="s">
        <v>45</v>
      </c>
      <c r="J15" s="18" t="s">
        <v>45</v>
      </c>
      <c r="K15" s="18" t="s">
        <v>45</v>
      </c>
      <c r="L15" s="18" t="s">
        <v>45</v>
      </c>
      <c r="M15" s="18" t="s">
        <v>45</v>
      </c>
      <c r="N15" s="18" t="s">
        <v>45</v>
      </c>
      <c r="O15" s="18" t="s">
        <v>45</v>
      </c>
      <c r="P15" s="18" t="s">
        <v>45</v>
      </c>
      <c r="Q15" s="18" t="s">
        <v>45</v>
      </c>
      <c r="R15" s="18" t="s">
        <v>45</v>
      </c>
      <c r="S15" s="18" t="s">
        <v>45</v>
      </c>
    </row>
    <row r="16" spans="2:22" ht="16.5" customHeight="1" x14ac:dyDescent="0.25">
      <c r="B16" s="534"/>
      <c r="C16" s="21" t="s">
        <v>7</v>
      </c>
      <c r="D16" s="20" t="s">
        <v>18</v>
      </c>
      <c r="E16" s="17" t="s">
        <v>45</v>
      </c>
      <c r="F16" s="18" t="s">
        <v>45</v>
      </c>
      <c r="G16" s="18" t="s">
        <v>45</v>
      </c>
      <c r="H16" s="18" t="s">
        <v>45</v>
      </c>
      <c r="I16" s="18" t="s">
        <v>45</v>
      </c>
      <c r="J16" s="18" t="s">
        <v>45</v>
      </c>
      <c r="K16" s="18" t="s">
        <v>45</v>
      </c>
      <c r="L16" s="18" t="s">
        <v>45</v>
      </c>
      <c r="M16" s="18" t="s">
        <v>45</v>
      </c>
      <c r="N16" s="18" t="s">
        <v>45</v>
      </c>
      <c r="O16" s="18" t="s">
        <v>45</v>
      </c>
      <c r="P16" s="18" t="s">
        <v>45</v>
      </c>
      <c r="Q16" s="18" t="s">
        <v>45</v>
      </c>
      <c r="R16" s="18" t="s">
        <v>45</v>
      </c>
      <c r="S16" s="18" t="s">
        <v>45</v>
      </c>
    </row>
    <row r="17" spans="2:19" ht="15.75" customHeight="1" x14ac:dyDescent="0.25">
      <c r="B17" s="34">
        <v>1160</v>
      </c>
      <c r="C17" s="37"/>
      <c r="D17" s="37" t="s">
        <v>46</v>
      </c>
      <c r="E17" s="7" t="s">
        <v>45</v>
      </c>
      <c r="F17" s="6" t="s">
        <v>45</v>
      </c>
      <c r="G17" s="6" t="s">
        <v>45</v>
      </c>
      <c r="H17" s="6" t="s">
        <v>45</v>
      </c>
      <c r="I17" s="6" t="s">
        <v>45</v>
      </c>
      <c r="J17" s="6" t="s">
        <v>45</v>
      </c>
      <c r="K17" s="6" t="s">
        <v>45</v>
      </c>
      <c r="L17" s="6" t="s">
        <v>45</v>
      </c>
      <c r="M17" s="6" t="s">
        <v>45</v>
      </c>
      <c r="N17" s="6" t="s">
        <v>45</v>
      </c>
      <c r="O17" s="6" t="s">
        <v>45</v>
      </c>
      <c r="P17" s="6" t="s">
        <v>45</v>
      </c>
      <c r="Q17" s="6" t="s">
        <v>45</v>
      </c>
      <c r="R17" s="6" t="s">
        <v>45</v>
      </c>
      <c r="S17" s="6" t="s">
        <v>45</v>
      </c>
    </row>
    <row r="18" spans="2:19" ht="54" x14ac:dyDescent="0.25">
      <c r="B18" s="534"/>
      <c r="C18" s="32" t="s">
        <v>3</v>
      </c>
      <c r="D18" s="33" t="s">
        <v>47</v>
      </c>
      <c r="E18" s="17" t="s">
        <v>45</v>
      </c>
      <c r="F18" s="18" t="s">
        <v>45</v>
      </c>
      <c r="G18" s="18" t="s">
        <v>45</v>
      </c>
      <c r="H18" s="18" t="s">
        <v>45</v>
      </c>
      <c r="I18" s="18" t="s">
        <v>45</v>
      </c>
      <c r="J18" s="18" t="s">
        <v>45</v>
      </c>
      <c r="K18" s="18" t="s">
        <v>45</v>
      </c>
      <c r="L18" s="18" t="s">
        <v>45</v>
      </c>
      <c r="M18" s="18" t="s">
        <v>45</v>
      </c>
      <c r="N18" s="18" t="s">
        <v>45</v>
      </c>
      <c r="O18" s="18" t="s">
        <v>45</v>
      </c>
      <c r="P18" s="18" t="s">
        <v>45</v>
      </c>
      <c r="Q18" s="18" t="s">
        <v>45</v>
      </c>
      <c r="R18" s="18" t="s">
        <v>45</v>
      </c>
      <c r="S18" s="18" t="s">
        <v>45</v>
      </c>
    </row>
    <row r="19" spans="2:19" ht="27" x14ac:dyDescent="0.25">
      <c r="B19" s="534"/>
      <c r="C19" s="29" t="s">
        <v>5</v>
      </c>
      <c r="D19" s="20" t="s">
        <v>48</v>
      </c>
      <c r="E19" s="17" t="s">
        <v>45</v>
      </c>
      <c r="F19" s="18" t="s">
        <v>45</v>
      </c>
      <c r="G19" s="18" t="s">
        <v>45</v>
      </c>
      <c r="H19" s="18" t="s">
        <v>45</v>
      </c>
      <c r="I19" s="18" t="s">
        <v>45</v>
      </c>
      <c r="J19" s="18" t="s">
        <v>45</v>
      </c>
      <c r="K19" s="18" t="s">
        <v>45</v>
      </c>
      <c r="L19" s="18" t="s">
        <v>45</v>
      </c>
      <c r="M19" s="18" t="s">
        <v>45</v>
      </c>
      <c r="N19" s="18" t="s">
        <v>45</v>
      </c>
      <c r="O19" s="18" t="s">
        <v>45</v>
      </c>
      <c r="P19" s="18" t="s">
        <v>45</v>
      </c>
      <c r="Q19" s="18" t="s">
        <v>45</v>
      </c>
      <c r="R19" s="18" t="s">
        <v>45</v>
      </c>
      <c r="S19" s="18" t="s">
        <v>45</v>
      </c>
    </row>
    <row r="20" spans="2:19" ht="15.75" customHeight="1" x14ac:dyDescent="0.25">
      <c r="B20" s="534"/>
      <c r="C20" s="29" t="s">
        <v>7</v>
      </c>
      <c r="D20" s="20" t="s">
        <v>49</v>
      </c>
      <c r="E20" s="17" t="s">
        <v>45</v>
      </c>
      <c r="F20" s="18" t="s">
        <v>45</v>
      </c>
      <c r="G20" s="18" t="s">
        <v>45</v>
      </c>
      <c r="H20" s="18" t="s">
        <v>45</v>
      </c>
      <c r="I20" s="18" t="s">
        <v>45</v>
      </c>
      <c r="J20" s="18" t="s">
        <v>45</v>
      </c>
      <c r="K20" s="18" t="s">
        <v>45</v>
      </c>
      <c r="L20" s="18" t="s">
        <v>45</v>
      </c>
      <c r="M20" s="18" t="s">
        <v>45</v>
      </c>
      <c r="N20" s="18" t="s">
        <v>45</v>
      </c>
      <c r="O20" s="18" t="s">
        <v>45</v>
      </c>
      <c r="P20" s="18" t="s">
        <v>45</v>
      </c>
      <c r="Q20" s="18" t="s">
        <v>45</v>
      </c>
      <c r="R20" s="18" t="s">
        <v>45</v>
      </c>
      <c r="S20" s="18" t="s">
        <v>45</v>
      </c>
    </row>
    <row r="21" spans="2:19" ht="67.5" x14ac:dyDescent="0.25">
      <c r="B21" s="22"/>
      <c r="C21" s="29" t="s">
        <v>9</v>
      </c>
      <c r="D21" s="20" t="s">
        <v>50</v>
      </c>
      <c r="E21" s="17" t="s">
        <v>45</v>
      </c>
      <c r="F21" s="18" t="s">
        <v>45</v>
      </c>
      <c r="G21" s="18" t="s">
        <v>45</v>
      </c>
      <c r="H21" s="18" t="s">
        <v>45</v>
      </c>
      <c r="I21" s="18" t="s">
        <v>45</v>
      </c>
      <c r="J21" s="18" t="s">
        <v>45</v>
      </c>
      <c r="K21" s="18" t="s">
        <v>45</v>
      </c>
      <c r="L21" s="18" t="s">
        <v>45</v>
      </c>
      <c r="M21" s="18" t="s">
        <v>45</v>
      </c>
      <c r="N21" s="18" t="s">
        <v>45</v>
      </c>
      <c r="O21" s="18" t="s">
        <v>45</v>
      </c>
      <c r="P21" s="18" t="s">
        <v>45</v>
      </c>
      <c r="Q21" s="18" t="s">
        <v>45</v>
      </c>
      <c r="R21" s="18" t="s">
        <v>45</v>
      </c>
      <c r="S21" s="18" t="s">
        <v>45</v>
      </c>
    </row>
    <row r="22" spans="2:19" ht="40.5" x14ac:dyDescent="0.25">
      <c r="B22" s="31"/>
      <c r="C22" s="29" t="s">
        <v>11</v>
      </c>
      <c r="D22" s="20" t="s">
        <v>51</v>
      </c>
      <c r="E22" s="17" t="s">
        <v>45</v>
      </c>
      <c r="F22" s="18" t="s">
        <v>45</v>
      </c>
      <c r="G22" s="18" t="s">
        <v>45</v>
      </c>
      <c r="H22" s="18" t="s">
        <v>45</v>
      </c>
      <c r="I22" s="18" t="s">
        <v>45</v>
      </c>
      <c r="J22" s="18" t="s">
        <v>45</v>
      </c>
      <c r="K22" s="18" t="s">
        <v>45</v>
      </c>
      <c r="L22" s="18" t="s">
        <v>45</v>
      </c>
      <c r="M22" s="18" t="s">
        <v>45</v>
      </c>
      <c r="N22" s="18" t="s">
        <v>45</v>
      </c>
      <c r="O22" s="18" t="s">
        <v>45</v>
      </c>
      <c r="P22" s="18" t="s">
        <v>45</v>
      </c>
      <c r="Q22" s="18" t="s">
        <v>45</v>
      </c>
      <c r="R22" s="18" t="s">
        <v>45</v>
      </c>
      <c r="S22" s="18" t="s">
        <v>45</v>
      </c>
    </row>
    <row r="23" spans="2:19" ht="15.75" customHeight="1" x14ac:dyDescent="0.25">
      <c r="B23" s="30" t="s">
        <v>0</v>
      </c>
      <c r="C23" s="26"/>
      <c r="D23" s="27"/>
      <c r="E23" s="6" t="s">
        <v>45</v>
      </c>
      <c r="F23" s="6" t="s">
        <v>45</v>
      </c>
      <c r="G23" s="6" t="s">
        <v>45</v>
      </c>
      <c r="H23" s="6" t="s">
        <v>45</v>
      </c>
      <c r="I23" s="6" t="s">
        <v>45</v>
      </c>
      <c r="J23" s="6" t="s">
        <v>45</v>
      </c>
      <c r="K23" s="6" t="s">
        <v>45</v>
      </c>
      <c r="L23" s="6" t="s">
        <v>45</v>
      </c>
      <c r="M23" s="6" t="s">
        <v>45</v>
      </c>
      <c r="N23" s="6" t="s">
        <v>45</v>
      </c>
      <c r="O23" s="6" t="s">
        <v>45</v>
      </c>
      <c r="P23" s="6" t="s">
        <v>45</v>
      </c>
      <c r="Q23" s="6" t="s">
        <v>45</v>
      </c>
      <c r="R23" s="6" t="s">
        <v>45</v>
      </c>
      <c r="S23" s="6" t="s">
        <v>45</v>
      </c>
    </row>
    <row r="24" spans="2:19" ht="27" x14ac:dyDescent="0.25">
      <c r="B24" s="34">
        <v>1099</v>
      </c>
      <c r="C24" s="35"/>
      <c r="D24" s="36" t="s">
        <v>2</v>
      </c>
      <c r="E24" s="7" t="s">
        <v>45</v>
      </c>
      <c r="F24" s="6" t="s">
        <v>45</v>
      </c>
      <c r="G24" s="6" t="s">
        <v>45</v>
      </c>
      <c r="H24" s="6" t="s">
        <v>45</v>
      </c>
      <c r="I24" s="6" t="s">
        <v>45</v>
      </c>
      <c r="J24" s="6" t="s">
        <v>45</v>
      </c>
      <c r="K24" s="6" t="s">
        <v>45</v>
      </c>
      <c r="L24" s="6" t="s">
        <v>45</v>
      </c>
      <c r="M24" s="6" t="s">
        <v>45</v>
      </c>
      <c r="N24" s="6" t="s">
        <v>45</v>
      </c>
      <c r="O24" s="6" t="s">
        <v>45</v>
      </c>
      <c r="P24" s="6" t="s">
        <v>45</v>
      </c>
      <c r="Q24" s="6" t="s">
        <v>45</v>
      </c>
      <c r="R24" s="6" t="s">
        <v>45</v>
      </c>
      <c r="S24" s="6" t="s">
        <v>45</v>
      </c>
    </row>
    <row r="25" spans="2:19" ht="27" x14ac:dyDescent="0.25">
      <c r="B25" s="534"/>
      <c r="C25" s="15" t="s">
        <v>3</v>
      </c>
      <c r="D25" s="16" t="s">
        <v>4</v>
      </c>
      <c r="E25" s="17" t="s">
        <v>45</v>
      </c>
      <c r="F25" s="18" t="s">
        <v>45</v>
      </c>
      <c r="G25" s="18" t="s">
        <v>45</v>
      </c>
      <c r="H25" s="18" t="s">
        <v>45</v>
      </c>
      <c r="I25" s="18" t="s">
        <v>45</v>
      </c>
      <c r="J25" s="18" t="s">
        <v>45</v>
      </c>
      <c r="K25" s="18" t="s">
        <v>45</v>
      </c>
      <c r="L25" s="18" t="s">
        <v>45</v>
      </c>
      <c r="M25" s="18" t="s">
        <v>45</v>
      </c>
      <c r="N25" s="18" t="s">
        <v>45</v>
      </c>
      <c r="O25" s="18" t="s">
        <v>45</v>
      </c>
      <c r="P25" s="18" t="s">
        <v>45</v>
      </c>
      <c r="Q25" s="18" t="s">
        <v>45</v>
      </c>
      <c r="R25" s="18" t="s">
        <v>45</v>
      </c>
      <c r="S25" s="18" t="s">
        <v>45</v>
      </c>
    </row>
    <row r="26" spans="2:19" ht="40.5" x14ac:dyDescent="0.25">
      <c r="B26" s="534"/>
      <c r="C26" s="15" t="s">
        <v>5</v>
      </c>
      <c r="D26" s="16" t="s">
        <v>6</v>
      </c>
      <c r="E26" s="17" t="s">
        <v>45</v>
      </c>
      <c r="F26" s="18" t="s">
        <v>45</v>
      </c>
      <c r="G26" s="18" t="s">
        <v>45</v>
      </c>
      <c r="H26" s="18" t="s">
        <v>45</v>
      </c>
      <c r="I26" s="18" t="s">
        <v>45</v>
      </c>
      <c r="J26" s="18" t="s">
        <v>45</v>
      </c>
      <c r="K26" s="18" t="s">
        <v>45</v>
      </c>
      <c r="L26" s="18" t="s">
        <v>45</v>
      </c>
      <c r="M26" s="18" t="s">
        <v>45</v>
      </c>
      <c r="N26" s="18" t="s">
        <v>45</v>
      </c>
      <c r="O26" s="18" t="s">
        <v>45</v>
      </c>
      <c r="P26" s="18" t="s">
        <v>45</v>
      </c>
      <c r="Q26" s="18" t="s">
        <v>45</v>
      </c>
      <c r="R26" s="18" t="s">
        <v>45</v>
      </c>
      <c r="S26" s="18" t="s">
        <v>45</v>
      </c>
    </row>
    <row r="27" spans="2:19" ht="15.75" customHeight="1" x14ac:dyDescent="0.25">
      <c r="B27" s="534"/>
      <c r="C27" s="15" t="s">
        <v>7</v>
      </c>
      <c r="D27" s="16" t="s">
        <v>8</v>
      </c>
      <c r="E27" s="17" t="s">
        <v>45</v>
      </c>
      <c r="F27" s="18" t="s">
        <v>45</v>
      </c>
      <c r="G27" s="18" t="s">
        <v>45</v>
      </c>
      <c r="H27" s="18" t="s">
        <v>45</v>
      </c>
      <c r="I27" s="18" t="s">
        <v>45</v>
      </c>
      <c r="J27" s="18" t="s">
        <v>45</v>
      </c>
      <c r="K27" s="18" t="s">
        <v>45</v>
      </c>
      <c r="L27" s="18" t="s">
        <v>45</v>
      </c>
      <c r="M27" s="18" t="s">
        <v>45</v>
      </c>
      <c r="N27" s="18" t="s">
        <v>45</v>
      </c>
      <c r="O27" s="18" t="s">
        <v>45</v>
      </c>
      <c r="P27" s="18" t="s">
        <v>45</v>
      </c>
      <c r="Q27" s="18" t="s">
        <v>45</v>
      </c>
      <c r="R27" s="18" t="s">
        <v>45</v>
      </c>
      <c r="S27" s="18" t="s">
        <v>45</v>
      </c>
    </row>
    <row r="28" spans="2:19" ht="27" x14ac:dyDescent="0.25">
      <c r="B28" s="22"/>
      <c r="C28" s="15" t="s">
        <v>9</v>
      </c>
      <c r="D28" s="16" t="s">
        <v>10</v>
      </c>
      <c r="E28" s="17" t="s">
        <v>45</v>
      </c>
      <c r="F28" s="18" t="s">
        <v>45</v>
      </c>
      <c r="G28" s="18" t="s">
        <v>45</v>
      </c>
      <c r="H28" s="18" t="s">
        <v>45</v>
      </c>
      <c r="I28" s="18" t="s">
        <v>45</v>
      </c>
      <c r="J28" s="18" t="s">
        <v>45</v>
      </c>
      <c r="K28" s="18" t="s">
        <v>45</v>
      </c>
      <c r="L28" s="18" t="s">
        <v>45</v>
      </c>
      <c r="M28" s="18" t="s">
        <v>45</v>
      </c>
      <c r="N28" s="18" t="s">
        <v>45</v>
      </c>
      <c r="O28" s="18" t="s">
        <v>45</v>
      </c>
      <c r="P28" s="18" t="s">
        <v>45</v>
      </c>
      <c r="Q28" s="18" t="s">
        <v>45</v>
      </c>
      <c r="R28" s="18" t="s">
        <v>45</v>
      </c>
      <c r="S28" s="18" t="s">
        <v>45</v>
      </c>
    </row>
    <row r="29" spans="2:19" ht="27" x14ac:dyDescent="0.25">
      <c r="B29" s="28"/>
      <c r="C29" s="15" t="s">
        <v>11</v>
      </c>
      <c r="D29" s="16" t="s">
        <v>12</v>
      </c>
      <c r="E29" s="17" t="s">
        <v>45</v>
      </c>
      <c r="F29" s="18" t="s">
        <v>45</v>
      </c>
      <c r="G29" s="18" t="s">
        <v>45</v>
      </c>
      <c r="H29" s="18" t="s">
        <v>45</v>
      </c>
      <c r="I29" s="18" t="s">
        <v>45</v>
      </c>
      <c r="J29" s="18" t="s">
        <v>45</v>
      </c>
      <c r="K29" s="18" t="s">
        <v>45</v>
      </c>
      <c r="L29" s="18" t="s">
        <v>45</v>
      </c>
      <c r="M29" s="18" t="s">
        <v>45</v>
      </c>
      <c r="N29" s="18" t="s">
        <v>45</v>
      </c>
      <c r="O29" s="18" t="s">
        <v>45</v>
      </c>
      <c r="P29" s="18" t="s">
        <v>45</v>
      </c>
      <c r="Q29" s="18" t="s">
        <v>45</v>
      </c>
      <c r="R29" s="18" t="s">
        <v>45</v>
      </c>
      <c r="S29" s="18" t="s">
        <v>45</v>
      </c>
    </row>
    <row r="30" spans="2:19" ht="67.5" x14ac:dyDescent="0.25">
      <c r="B30" s="28"/>
      <c r="C30" s="15" t="s">
        <v>13</v>
      </c>
      <c r="D30" s="16" t="s">
        <v>14</v>
      </c>
      <c r="E30" s="17" t="s">
        <v>45</v>
      </c>
      <c r="F30" s="18" t="s">
        <v>45</v>
      </c>
      <c r="G30" s="18" t="s">
        <v>45</v>
      </c>
      <c r="H30" s="18" t="s">
        <v>45</v>
      </c>
      <c r="I30" s="18" t="s">
        <v>45</v>
      </c>
      <c r="J30" s="18" t="s">
        <v>45</v>
      </c>
      <c r="K30" s="18" t="s">
        <v>45</v>
      </c>
      <c r="L30" s="18" t="s">
        <v>45</v>
      </c>
      <c r="M30" s="18" t="s">
        <v>45</v>
      </c>
      <c r="N30" s="18" t="s">
        <v>45</v>
      </c>
      <c r="O30" s="18" t="s">
        <v>45</v>
      </c>
      <c r="P30" s="18" t="s">
        <v>45</v>
      </c>
      <c r="Q30" s="18" t="s">
        <v>45</v>
      </c>
      <c r="R30" s="18" t="s">
        <v>45</v>
      </c>
      <c r="S30" s="18" t="s">
        <v>45</v>
      </c>
    </row>
    <row r="31" spans="2:19" x14ac:dyDescent="0.25">
      <c r="B31" s="14" t="s">
        <v>25</v>
      </c>
      <c r="C31" s="14" t="s">
        <v>25</v>
      </c>
      <c r="D31" s="14" t="s">
        <v>26</v>
      </c>
      <c r="E31" s="12"/>
      <c r="F31" s="13"/>
      <c r="G31" s="13"/>
      <c r="H31" s="13"/>
      <c r="I31" s="13"/>
      <c r="J31" s="13"/>
      <c r="K31" s="13"/>
      <c r="L31" s="13"/>
      <c r="M31" s="13"/>
      <c r="N31" s="13"/>
      <c r="O31" s="13"/>
      <c r="P31" s="13"/>
      <c r="Q31" s="13"/>
      <c r="R31" s="13"/>
      <c r="S31" s="13"/>
    </row>
    <row r="33" spans="2:2" x14ac:dyDescent="0.25">
      <c r="B33" s="8"/>
    </row>
  </sheetData>
  <customSheetViews>
    <customSheetView guid="{388735A0-78AE-4471-8576-6714A31E1421}"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
    </customSheetView>
    <customSheetView guid="{440115C8-0CC6-4756-BF7D-8B2015461FF2}"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
    </customSheetView>
    <customSheetView guid="{5211AAAA-756E-4FA9-B6C5-EDC9836E6C74}"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3"/>
    </customSheetView>
    <customSheetView guid="{F476A800-2092-4517-A711-DAB738939D5A}"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4"/>
    </customSheetView>
    <customSheetView guid="{144C3463-B847-4718-8F9F-C1D867811C7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5"/>
    </customSheetView>
    <customSheetView guid="{A80A2091-9B50-41AF-8A15-68887D38AD92}"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6"/>
    </customSheetView>
    <customSheetView guid="{F2FA3033-21DA-4ED6-8571-F8262F57F338}" hiddenColumns="1" state="hidden" topLeftCell="A3">
      <pageMargins left="0.15748031496062992" right="0.15748031496062992" top="0.19685039370078741" bottom="0.19685039370078741" header="0.31496062992125984" footer="0.31496062992125984"/>
      <pageSetup paperSize="9" scale="60" orientation="landscape" verticalDpi="4294967294" r:id="rId7"/>
    </customSheetView>
    <customSheetView guid="{514418C3-6394-413F-B852-408488DB2FF7}"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8"/>
    </customSheetView>
    <customSheetView guid="{E19B1558-60C9-47B1-9907-D608456849A3}"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9"/>
    </customSheetView>
    <customSheetView guid="{C26DFAEA-7A1B-49E9-B40A-4EE29787CA1E}" hiddenColumns="1" state="hidden" topLeftCell="A3">
      <pageMargins left="0.15748031496062992" right="0.15748031496062992" top="0.19685039370078741" bottom="0.19685039370078741" header="0.31496062992125984" footer="0.31496062992125984"/>
      <pageSetup paperSize="9" scale="60" orientation="landscape" verticalDpi="4294967294" r:id="rId10"/>
    </customSheetView>
    <customSheetView guid="{67BE5DEC-F50E-49E9-874E-AC9681F80A5E}" hiddenColumns="1" state="hidden" topLeftCell="A3">
      <pageMargins left="0.15748031496062992" right="0.15748031496062992" top="0.19685039370078741" bottom="0.19685039370078741" header="0.31496062992125984" footer="0.31496062992125984"/>
      <pageSetup paperSize="9" scale="60" orientation="landscape" verticalDpi="4294967294" r:id="rId11"/>
    </customSheetView>
    <customSheetView guid="{C1B641D7-CB97-42E8-9406-F1F3B85EFD4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2"/>
    </customSheetView>
    <customSheetView guid="{D07DD8B6-134A-4F26-8D55-F982E0D49809}" hiddenColumns="1" state="hidden" topLeftCell="A3">
      <pageMargins left="0.15748031496062992" right="0.15748031496062992" top="0.19685039370078741" bottom="0.19685039370078741" header="0.31496062992125984" footer="0.31496062992125984"/>
      <pageSetup paperSize="9" scale="60" orientation="landscape" verticalDpi="4294967294" r:id="rId13"/>
    </customSheetView>
    <customSheetView guid="{39E48EBD-D48E-4BB3-ACFC-5C8CECEE8FAD}"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4"/>
    </customSheetView>
    <customSheetView guid="{ECCB5E59-120F-4C8D-A9FE-1D4C0A6A082F}"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5"/>
    </customSheetView>
    <customSheetView guid="{4E609172-2920-4CCF-A67C-C62FCD23CCF4}" hiddenColumns="1" state="hidden" topLeftCell="A3">
      <pageMargins left="0.15748031496062992" right="0.15748031496062992" top="0.19685039370078741" bottom="0.19685039370078741" header="0.31496062992125984" footer="0.31496062992125984"/>
      <pageSetup paperSize="9" scale="60" orientation="landscape" verticalDpi="4294967294" r:id="rId16"/>
    </customSheetView>
    <customSheetView guid="{39040527-F8B0-4187-9B5D-69AB81C93DE1}" hiddenColumns="1" state="hidden" topLeftCell="A3">
      <pageMargins left="0.15748031496062992" right="0.15748031496062992" top="0.19685039370078741" bottom="0.19685039370078741" header="0.31496062992125984" footer="0.31496062992125984"/>
      <pageSetup paperSize="9" scale="60" orientation="landscape" verticalDpi="4294967294" r:id="rId17"/>
    </customSheetView>
    <customSheetView guid="{708396B8-DE8D-4C6C-BD5E-D5B1A804D604}"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8"/>
    </customSheetView>
    <customSheetView guid="{C9081878-9A32-4BF2-979B-D70E9C442E00}" hiddenColumns="1" state="hidden" topLeftCell="A3">
      <pageMargins left="0.15748031496062992" right="0.15748031496062992" top="0.19685039370078741" bottom="0.19685039370078741" header="0.31496062992125984" footer="0.31496062992125984"/>
      <pageSetup paperSize="9" scale="60" orientation="landscape" verticalDpi="4294967294" r:id="rId19"/>
    </customSheetView>
    <customSheetView guid="{31414AB6-3086-4113-A513-2FFD6581C7CB}"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0"/>
    </customSheetView>
    <customSheetView guid="{1BC40B6C-7C47-4200-9441-E27EEF8ABF93}"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1"/>
    </customSheetView>
    <customSheetView guid="{748E2A4D-EA1D-4DFB-BF1F-D1587FCBFEB5}"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2"/>
    </customSheetView>
  </customSheetViews>
  <mergeCells count="15">
    <mergeCell ref="O9:R9"/>
    <mergeCell ref="S9:S10"/>
    <mergeCell ref="D7:D10"/>
    <mergeCell ref="B9:B10"/>
    <mergeCell ref="C9:C10"/>
    <mergeCell ref="F8:S8"/>
    <mergeCell ref="E7:S7"/>
    <mergeCell ref="G9:M9"/>
    <mergeCell ref="E8:E10"/>
    <mergeCell ref="F9:F10"/>
    <mergeCell ref="B25:B27"/>
    <mergeCell ref="B18:B20"/>
    <mergeCell ref="B7:C8"/>
    <mergeCell ref="B14:B16"/>
    <mergeCell ref="N9:N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J756"/>
  <sheetViews>
    <sheetView tabSelected="1" topLeftCell="A529" zoomScale="110" zoomScaleNormal="110" workbookViewId="0">
      <selection activeCell="F541" sqref="F541"/>
    </sheetView>
  </sheetViews>
  <sheetFormatPr defaultColWidth="9.140625" defaultRowHeight="16.5" x14ac:dyDescent="0.3"/>
  <cols>
    <col min="1" max="1" width="11.7109375" style="188" customWidth="1"/>
    <col min="2" max="2" width="14" style="188" customWidth="1"/>
    <col min="3" max="3" width="7.140625" style="189" customWidth="1"/>
    <col min="4" max="4" width="6" style="189" customWidth="1"/>
    <col min="5" max="5" width="52.5703125" style="189" bestFit="1" customWidth="1"/>
    <col min="6" max="6" width="105" style="188" customWidth="1"/>
    <col min="7" max="7" width="18.42578125" style="427" customWidth="1"/>
    <col min="8" max="8" width="15.7109375" style="121" bestFit="1" customWidth="1"/>
    <col min="9" max="9" width="23.85546875" style="121" customWidth="1"/>
    <col min="10" max="16384" width="9.140625" style="121"/>
  </cols>
  <sheetData>
    <row r="1" spans="1:8" x14ac:dyDescent="0.3">
      <c r="G1" s="190" t="s">
        <v>90</v>
      </c>
    </row>
    <row r="2" spans="1:8" x14ac:dyDescent="0.3">
      <c r="G2" s="191" t="s">
        <v>258</v>
      </c>
    </row>
    <row r="3" spans="1:8" x14ac:dyDescent="0.3">
      <c r="G3" s="191"/>
    </row>
    <row r="4" spans="1:8" ht="50.45" customHeight="1" x14ac:dyDescent="0.3">
      <c r="A4" s="669" t="s">
        <v>554</v>
      </c>
      <c r="B4" s="669"/>
      <c r="C4" s="669"/>
      <c r="D4" s="669"/>
      <c r="E4" s="669"/>
      <c r="F4" s="669"/>
      <c r="G4" s="669"/>
    </row>
    <row r="5" spans="1:8" ht="16.5" customHeight="1" x14ac:dyDescent="0.3">
      <c r="G5" s="505" t="s">
        <v>85</v>
      </c>
    </row>
    <row r="6" spans="1:8" ht="34.5" customHeight="1" x14ac:dyDescent="0.3">
      <c r="A6" s="670" t="s">
        <v>259</v>
      </c>
      <c r="B6" s="671"/>
      <c r="C6" s="675" t="s">
        <v>87</v>
      </c>
      <c r="D6" s="676"/>
      <c r="E6" s="677"/>
      <c r="F6" s="681" t="s">
        <v>91</v>
      </c>
      <c r="G6" s="672" t="s">
        <v>84</v>
      </c>
    </row>
    <row r="7" spans="1:8" ht="49.5" customHeight="1" x14ac:dyDescent="0.3">
      <c r="A7" s="192" t="s">
        <v>20</v>
      </c>
      <c r="B7" s="192" t="s">
        <v>23</v>
      </c>
      <c r="C7" s="678"/>
      <c r="D7" s="679"/>
      <c r="E7" s="680"/>
      <c r="F7" s="575"/>
      <c r="G7" s="673"/>
    </row>
    <row r="8" spans="1:8" ht="12.75" customHeight="1" x14ac:dyDescent="0.3">
      <c r="A8" s="193">
        <v>1</v>
      </c>
      <c r="B8" s="193">
        <v>2</v>
      </c>
      <c r="C8" s="682">
        <v>3</v>
      </c>
      <c r="D8" s="683"/>
      <c r="E8" s="684"/>
      <c r="F8" s="193">
        <v>4</v>
      </c>
      <c r="G8" s="193">
        <v>5</v>
      </c>
    </row>
    <row r="9" spans="1:8" ht="30.6" customHeight="1" x14ac:dyDescent="0.3">
      <c r="A9" s="685" t="s">
        <v>1</v>
      </c>
      <c r="B9" s="686"/>
      <c r="C9" s="686"/>
      <c r="D9" s="686"/>
      <c r="E9" s="686"/>
      <c r="F9" s="687"/>
      <c r="G9" s="194">
        <f>+G11+G15+G51+G498+G512+G516+G536+G601+G618+G638+G652+G679+G743+G749+G753</f>
        <v>111024388.648</v>
      </c>
      <c r="H9" s="159"/>
    </row>
    <row r="10" spans="1:8" ht="12.75" customHeight="1" x14ac:dyDescent="0.3">
      <c r="A10" s="195"/>
      <c r="B10" s="196"/>
      <c r="C10" s="196"/>
      <c r="D10" s="196"/>
      <c r="E10" s="196"/>
      <c r="F10" s="197"/>
      <c r="G10" s="198"/>
    </row>
    <row r="11" spans="1:8" ht="32.25" customHeight="1" x14ac:dyDescent="0.3">
      <c r="A11" s="664" t="s">
        <v>557</v>
      </c>
      <c r="B11" s="665"/>
      <c r="C11" s="665"/>
      <c r="D11" s="665"/>
      <c r="E11" s="665"/>
      <c r="F11" s="666"/>
      <c r="G11" s="458">
        <f>G12</f>
        <v>121341</v>
      </c>
      <c r="H11" s="159"/>
    </row>
    <row r="12" spans="1:8" ht="54.75" customHeight="1" x14ac:dyDescent="0.3">
      <c r="A12" s="202">
        <v>1024</v>
      </c>
      <c r="B12" s="661" t="s">
        <v>558</v>
      </c>
      <c r="C12" s="662"/>
      <c r="D12" s="662"/>
      <c r="E12" s="663"/>
      <c r="F12" s="356"/>
      <c r="G12" s="458">
        <f>G13</f>
        <v>121341</v>
      </c>
      <c r="H12" s="159"/>
    </row>
    <row r="13" spans="1:8" ht="58.5" customHeight="1" x14ac:dyDescent="0.3">
      <c r="A13" s="254"/>
      <c r="B13" s="199">
        <v>11003</v>
      </c>
      <c r="C13" s="557" t="s">
        <v>559</v>
      </c>
      <c r="D13" s="558"/>
      <c r="E13" s="559"/>
      <c r="F13" s="356" t="s">
        <v>557</v>
      </c>
      <c r="G13" s="458">
        <f>G14</f>
        <v>121341</v>
      </c>
    </row>
    <row r="14" spans="1:8" ht="30.75" customHeight="1" x14ac:dyDescent="0.3">
      <c r="A14" s="233"/>
      <c r="B14" s="216"/>
      <c r="C14" s="357"/>
      <c r="D14" s="357"/>
      <c r="E14" s="357"/>
      <c r="F14" s="200" t="s">
        <v>560</v>
      </c>
      <c r="G14" s="459">
        <v>121341</v>
      </c>
    </row>
    <row r="15" spans="1:8" ht="32.25" customHeight="1" x14ac:dyDescent="0.3">
      <c r="A15" s="699" t="s">
        <v>260</v>
      </c>
      <c r="B15" s="700"/>
      <c r="C15" s="700"/>
      <c r="D15" s="700"/>
      <c r="E15" s="700"/>
      <c r="F15" s="701"/>
      <c r="G15" s="460">
        <f>G16+G21+G30+G37+G40</f>
        <v>3020339.1999999997</v>
      </c>
    </row>
    <row r="16" spans="1:8" ht="43.15" customHeight="1" x14ac:dyDescent="0.3">
      <c r="A16" s="206">
        <v>1033</v>
      </c>
      <c r="B16" s="702" t="s">
        <v>533</v>
      </c>
      <c r="C16" s="703"/>
      <c r="D16" s="703"/>
      <c r="E16" s="704"/>
      <c r="F16" s="201"/>
      <c r="G16" s="460">
        <f>G17+G19</f>
        <v>63941</v>
      </c>
    </row>
    <row r="17" spans="1:7" ht="35.25" customHeight="1" x14ac:dyDescent="0.3">
      <c r="A17" s="651"/>
      <c r="B17" s="356">
        <v>11003</v>
      </c>
      <c r="C17" s="550" t="s">
        <v>261</v>
      </c>
      <c r="D17" s="550"/>
      <c r="E17" s="550"/>
      <c r="F17" s="356" t="s">
        <v>260</v>
      </c>
      <c r="G17" s="458">
        <f t="shared" ref="G17:G19" si="0">G18</f>
        <v>38941</v>
      </c>
    </row>
    <row r="18" spans="1:7" ht="33.75" customHeight="1" x14ac:dyDescent="0.3">
      <c r="A18" s="574"/>
      <c r="B18" s="203"/>
      <c r="C18" s="204"/>
      <c r="D18" s="204"/>
      <c r="E18" s="204"/>
      <c r="F18" s="205" t="s">
        <v>262</v>
      </c>
      <c r="G18" s="461">
        <v>38941</v>
      </c>
    </row>
    <row r="19" spans="1:7" ht="54" customHeight="1" x14ac:dyDescent="0.3">
      <c r="A19" s="574"/>
      <c r="B19" s="356">
        <v>12001</v>
      </c>
      <c r="C19" s="550" t="s">
        <v>263</v>
      </c>
      <c r="D19" s="550"/>
      <c r="E19" s="550"/>
      <c r="F19" s="356" t="s">
        <v>260</v>
      </c>
      <c r="G19" s="458">
        <f t="shared" si="0"/>
        <v>25000</v>
      </c>
    </row>
    <row r="20" spans="1:7" ht="38.450000000000003" customHeight="1" x14ac:dyDescent="0.3">
      <c r="A20" s="575"/>
      <c r="B20" s="203"/>
      <c r="C20" s="204"/>
      <c r="D20" s="204"/>
      <c r="E20" s="204"/>
      <c r="F20" s="205" t="s">
        <v>264</v>
      </c>
      <c r="G20" s="461">
        <v>25000</v>
      </c>
    </row>
    <row r="21" spans="1:7" ht="28.9" customHeight="1" x14ac:dyDescent="0.3">
      <c r="A21" s="206">
        <v>1091</v>
      </c>
      <c r="B21" s="702" t="s">
        <v>265</v>
      </c>
      <c r="C21" s="703"/>
      <c r="D21" s="703"/>
      <c r="E21" s="704"/>
      <c r="F21" s="381"/>
      <c r="G21" s="458">
        <f>G22+G24+G26+G28</f>
        <v>1263468.4000000001</v>
      </c>
    </row>
    <row r="22" spans="1:7" ht="39.75" customHeight="1" x14ac:dyDescent="0.3">
      <c r="A22" s="651"/>
      <c r="B22" s="356">
        <v>11001</v>
      </c>
      <c r="C22" s="550" t="s">
        <v>266</v>
      </c>
      <c r="D22" s="550"/>
      <c r="E22" s="550"/>
      <c r="F22" s="356" t="s">
        <v>260</v>
      </c>
      <c r="G22" s="458">
        <f t="shared" ref="G22:G26" si="1">G23</f>
        <v>728187.6</v>
      </c>
    </row>
    <row r="23" spans="1:7" ht="37.5" customHeight="1" x14ac:dyDescent="0.3">
      <c r="A23" s="574"/>
      <c r="B23" s="203"/>
      <c r="C23" s="204"/>
      <c r="D23" s="204"/>
      <c r="E23" s="204"/>
      <c r="F23" s="205" t="s">
        <v>569</v>
      </c>
      <c r="G23" s="461">
        <v>728187.6</v>
      </c>
    </row>
    <row r="24" spans="1:7" ht="43.5" customHeight="1" x14ac:dyDescent="0.3">
      <c r="A24" s="574"/>
      <c r="B24" s="356">
        <v>11004</v>
      </c>
      <c r="C24" s="550" t="s">
        <v>268</v>
      </c>
      <c r="D24" s="550"/>
      <c r="E24" s="550"/>
      <c r="F24" s="365" t="s">
        <v>267</v>
      </c>
      <c r="G24" s="458">
        <f t="shared" si="1"/>
        <v>179332.4</v>
      </c>
    </row>
    <row r="25" spans="1:7" ht="37.5" customHeight="1" x14ac:dyDescent="0.3">
      <c r="A25" s="574"/>
      <c r="B25" s="203"/>
      <c r="C25" s="204"/>
      <c r="D25" s="204"/>
      <c r="E25" s="204"/>
      <c r="F25" s="205" t="s">
        <v>561</v>
      </c>
      <c r="G25" s="461">
        <v>179332.4</v>
      </c>
    </row>
    <row r="26" spans="1:7" ht="37.5" customHeight="1" x14ac:dyDescent="0.3">
      <c r="A26" s="574"/>
      <c r="B26" s="381">
        <v>11010</v>
      </c>
      <c r="C26" s="674" t="s">
        <v>566</v>
      </c>
      <c r="D26" s="674"/>
      <c r="E26" s="674"/>
      <c r="F26" s="365" t="s">
        <v>267</v>
      </c>
      <c r="G26" s="458">
        <f t="shared" si="1"/>
        <v>98998.8</v>
      </c>
    </row>
    <row r="27" spans="1:7" ht="37.5" customHeight="1" x14ac:dyDescent="0.3">
      <c r="A27" s="574"/>
      <c r="B27" s="203"/>
      <c r="C27" s="207"/>
      <c r="D27" s="208"/>
      <c r="E27" s="209"/>
      <c r="F27" s="205" t="s">
        <v>561</v>
      </c>
      <c r="G27" s="461">
        <v>98998.8</v>
      </c>
    </row>
    <row r="28" spans="1:7" ht="38.25" customHeight="1" x14ac:dyDescent="0.3">
      <c r="A28" s="574"/>
      <c r="B28" s="356">
        <v>12001</v>
      </c>
      <c r="C28" s="545" t="s">
        <v>1003</v>
      </c>
      <c r="D28" s="546"/>
      <c r="E28" s="547"/>
      <c r="F28" s="365" t="s">
        <v>267</v>
      </c>
      <c r="G28" s="458">
        <f t="shared" ref="G28" si="2">G29</f>
        <v>256949.6</v>
      </c>
    </row>
    <row r="29" spans="1:7" ht="37.15" customHeight="1" x14ac:dyDescent="0.3">
      <c r="A29" s="574"/>
      <c r="B29" s="203"/>
      <c r="C29" s="204"/>
      <c r="D29" s="204"/>
      <c r="E29" s="204"/>
      <c r="F29" s="205" t="s">
        <v>562</v>
      </c>
      <c r="G29" s="461">
        <v>256949.6</v>
      </c>
    </row>
    <row r="30" spans="1:7" ht="32.25" customHeight="1" x14ac:dyDescent="0.3">
      <c r="A30" s="356">
        <v>1136</v>
      </c>
      <c r="B30" s="552" t="s">
        <v>269</v>
      </c>
      <c r="C30" s="553"/>
      <c r="D30" s="553"/>
      <c r="E30" s="554"/>
      <c r="F30" s="384"/>
      <c r="G30" s="458">
        <f>+G35+G33+G31</f>
        <v>1211614.3999999999</v>
      </c>
    </row>
    <row r="31" spans="1:7" ht="36.75" customHeight="1" x14ac:dyDescent="0.3">
      <c r="A31" s="651"/>
      <c r="B31" s="356">
        <v>11005</v>
      </c>
      <c r="C31" s="550" t="s">
        <v>270</v>
      </c>
      <c r="D31" s="550"/>
      <c r="E31" s="550"/>
      <c r="F31" s="356" t="s">
        <v>260</v>
      </c>
      <c r="G31" s="458">
        <f t="shared" ref="G31:G33" si="3">G32</f>
        <v>467478.3</v>
      </c>
    </row>
    <row r="32" spans="1:7" ht="30.6" customHeight="1" x14ac:dyDescent="0.3">
      <c r="A32" s="574"/>
      <c r="B32" s="203"/>
      <c r="C32" s="204"/>
      <c r="D32" s="204"/>
      <c r="E32" s="204"/>
      <c r="F32" s="205" t="s">
        <v>563</v>
      </c>
      <c r="G32" s="461">
        <v>467478.3</v>
      </c>
    </row>
    <row r="33" spans="1:7" ht="58.5" customHeight="1" x14ac:dyDescent="0.3">
      <c r="A33" s="574"/>
      <c r="B33" s="356">
        <v>11010</v>
      </c>
      <c r="C33" s="550" t="s">
        <v>271</v>
      </c>
      <c r="D33" s="550"/>
      <c r="E33" s="550"/>
      <c r="F33" s="356" t="s">
        <v>260</v>
      </c>
      <c r="G33" s="458">
        <f t="shared" si="3"/>
        <v>621340.1</v>
      </c>
    </row>
    <row r="34" spans="1:7" ht="30.6" customHeight="1" x14ac:dyDescent="0.3">
      <c r="A34" s="574"/>
      <c r="B34" s="203"/>
      <c r="C34" s="204"/>
      <c r="D34" s="204"/>
      <c r="E34" s="204"/>
      <c r="F34" s="205" t="s">
        <v>570</v>
      </c>
      <c r="G34" s="461">
        <v>621340.1</v>
      </c>
    </row>
    <row r="35" spans="1:7" ht="89.25" customHeight="1" x14ac:dyDescent="0.3">
      <c r="A35" s="574"/>
      <c r="B35" s="356">
        <v>31001</v>
      </c>
      <c r="C35" s="550" t="s">
        <v>272</v>
      </c>
      <c r="D35" s="550"/>
      <c r="E35" s="550"/>
      <c r="F35" s="356" t="s">
        <v>260</v>
      </c>
      <c r="G35" s="458">
        <f t="shared" ref="G35" si="4">+G36</f>
        <v>122796</v>
      </c>
    </row>
    <row r="36" spans="1:7" ht="42.75" customHeight="1" x14ac:dyDescent="0.3">
      <c r="A36" s="575"/>
      <c r="B36" s="356"/>
      <c r="C36" s="357"/>
      <c r="D36" s="357"/>
      <c r="E36" s="357"/>
      <c r="F36" s="205" t="s">
        <v>564</v>
      </c>
      <c r="G36" s="459">
        <v>122796</v>
      </c>
    </row>
    <row r="37" spans="1:7" ht="35.25" customHeight="1" x14ac:dyDescent="0.3">
      <c r="A37" s="210">
        <v>1156</v>
      </c>
      <c r="B37" s="552" t="s">
        <v>273</v>
      </c>
      <c r="C37" s="553"/>
      <c r="D37" s="553"/>
      <c r="E37" s="554"/>
      <c r="F37" s="365"/>
      <c r="G37" s="458">
        <f>G38</f>
        <v>16500</v>
      </c>
    </row>
    <row r="38" spans="1:7" ht="36" customHeight="1" x14ac:dyDescent="0.3">
      <c r="A38" s="688"/>
      <c r="B38" s="390">
        <v>12001</v>
      </c>
      <c r="C38" s="550" t="s">
        <v>534</v>
      </c>
      <c r="D38" s="550"/>
      <c r="E38" s="550"/>
      <c r="F38" s="356" t="s">
        <v>260</v>
      </c>
      <c r="G38" s="458">
        <f>G39</f>
        <v>16500</v>
      </c>
    </row>
    <row r="39" spans="1:7" ht="33.6" customHeight="1" x14ac:dyDescent="0.3">
      <c r="A39" s="581"/>
      <c r="B39" s="356"/>
      <c r="C39" s="211"/>
      <c r="D39" s="212"/>
      <c r="E39" s="213"/>
      <c r="F39" s="205" t="s">
        <v>569</v>
      </c>
      <c r="G39" s="459">
        <v>16500</v>
      </c>
    </row>
    <row r="40" spans="1:7" ht="33" customHeight="1" x14ac:dyDescent="0.3">
      <c r="A40" s="210">
        <v>1213</v>
      </c>
      <c r="B40" s="552" t="s">
        <v>274</v>
      </c>
      <c r="C40" s="553"/>
      <c r="D40" s="553"/>
      <c r="E40" s="554"/>
      <c r="F40" s="365"/>
      <c r="G40" s="458">
        <f>SUM(G41,G43,G45,G47,G49)</f>
        <v>464815.4</v>
      </c>
    </row>
    <row r="41" spans="1:7" ht="42.75" customHeight="1" x14ac:dyDescent="0.3">
      <c r="A41" s="580"/>
      <c r="B41" s="390">
        <v>11010</v>
      </c>
      <c r="C41" s="550" t="s">
        <v>275</v>
      </c>
      <c r="D41" s="550"/>
      <c r="E41" s="550"/>
      <c r="F41" s="356" t="s">
        <v>260</v>
      </c>
      <c r="G41" s="458">
        <f>G42</f>
        <v>34697.4</v>
      </c>
    </row>
    <row r="42" spans="1:7" ht="42" customHeight="1" x14ac:dyDescent="0.3">
      <c r="A42" s="582"/>
      <c r="B42" s="356"/>
      <c r="C42" s="211"/>
      <c r="D42" s="212"/>
      <c r="E42" s="213"/>
      <c r="F42" s="205" t="s">
        <v>565</v>
      </c>
      <c r="G42" s="459">
        <v>34697.4</v>
      </c>
    </row>
    <row r="43" spans="1:7" ht="69" customHeight="1" x14ac:dyDescent="0.3">
      <c r="A43" s="582"/>
      <c r="B43" s="215">
        <v>11011</v>
      </c>
      <c r="C43" s="550" t="s">
        <v>276</v>
      </c>
      <c r="D43" s="550"/>
      <c r="E43" s="550"/>
      <c r="F43" s="356" t="s">
        <v>260</v>
      </c>
      <c r="G43" s="458">
        <f>G44</f>
        <v>326223</v>
      </c>
    </row>
    <row r="44" spans="1:7" ht="42" customHeight="1" x14ac:dyDescent="0.3">
      <c r="A44" s="582"/>
      <c r="B44" s="356"/>
      <c r="C44" s="214"/>
      <c r="D44" s="214"/>
      <c r="E44" s="213"/>
      <c r="F44" s="205" t="s">
        <v>565</v>
      </c>
      <c r="G44" s="459">
        <v>326223</v>
      </c>
    </row>
    <row r="45" spans="1:7" ht="42" customHeight="1" x14ac:dyDescent="0.3">
      <c r="A45" s="582"/>
      <c r="B45" s="215">
        <v>11012</v>
      </c>
      <c r="C45" s="550" t="s">
        <v>277</v>
      </c>
      <c r="D45" s="550"/>
      <c r="E45" s="550"/>
      <c r="F45" s="356" t="s">
        <v>260</v>
      </c>
      <c r="G45" s="458">
        <f>G46</f>
        <v>20260</v>
      </c>
    </row>
    <row r="46" spans="1:7" ht="42" customHeight="1" x14ac:dyDescent="0.3">
      <c r="A46" s="582"/>
      <c r="B46" s="356"/>
      <c r="C46" s="214"/>
      <c r="D46" s="214"/>
      <c r="E46" s="213"/>
      <c r="F46" s="205" t="s">
        <v>565</v>
      </c>
      <c r="G46" s="459">
        <v>20260</v>
      </c>
    </row>
    <row r="47" spans="1:7" ht="53.25" customHeight="1" x14ac:dyDescent="0.3">
      <c r="A47" s="582"/>
      <c r="B47" s="215">
        <v>11013</v>
      </c>
      <c r="C47" s="550" t="s">
        <v>567</v>
      </c>
      <c r="D47" s="550"/>
      <c r="E47" s="550"/>
      <c r="F47" s="356" t="s">
        <v>260</v>
      </c>
      <c r="G47" s="458">
        <f>G48</f>
        <v>27810</v>
      </c>
    </row>
    <row r="48" spans="1:7" ht="42" customHeight="1" x14ac:dyDescent="0.3">
      <c r="A48" s="582"/>
      <c r="B48" s="356"/>
      <c r="C48" s="214"/>
      <c r="D48" s="214"/>
      <c r="E48" s="213"/>
      <c r="F48" s="205" t="s">
        <v>568</v>
      </c>
      <c r="G48" s="459">
        <v>27810</v>
      </c>
    </row>
    <row r="49" spans="1:8" ht="42" customHeight="1" x14ac:dyDescent="0.3">
      <c r="A49" s="582"/>
      <c r="B49" s="215">
        <v>11014</v>
      </c>
      <c r="C49" s="550" t="s">
        <v>278</v>
      </c>
      <c r="D49" s="550"/>
      <c r="E49" s="550"/>
      <c r="F49" s="356" t="s">
        <v>260</v>
      </c>
      <c r="G49" s="458">
        <f>G50</f>
        <v>55825</v>
      </c>
    </row>
    <row r="50" spans="1:8" ht="42" customHeight="1" x14ac:dyDescent="0.3">
      <c r="A50" s="581"/>
      <c r="B50" s="356"/>
      <c r="C50" s="214"/>
      <c r="D50" s="214"/>
      <c r="E50" s="213"/>
      <c r="F50" s="205" t="s">
        <v>565</v>
      </c>
      <c r="G50" s="459">
        <v>55825</v>
      </c>
    </row>
    <row r="51" spans="1:8" ht="31.5" customHeight="1" x14ac:dyDescent="0.3">
      <c r="A51" s="539" t="s">
        <v>279</v>
      </c>
      <c r="B51" s="540"/>
      <c r="C51" s="540"/>
      <c r="D51" s="540"/>
      <c r="E51" s="540"/>
      <c r="F51" s="541"/>
      <c r="G51" s="458">
        <f>G52+G113+G116+G129+G189+G200+G219+G274+G291+G307+G328+G412+G415+G420+G443+G452+G477+G486</f>
        <v>31258743.200000007</v>
      </c>
      <c r="H51" s="159"/>
    </row>
    <row r="52" spans="1:8" ht="27.75" customHeight="1" x14ac:dyDescent="0.3">
      <c r="A52" s="206">
        <v>1041</v>
      </c>
      <c r="B52" s="552" t="s">
        <v>280</v>
      </c>
      <c r="C52" s="553"/>
      <c r="D52" s="553"/>
      <c r="E52" s="554"/>
      <c r="F52" s="381"/>
      <c r="G52" s="458">
        <f>G53+G87+G93+G95+G97+G99+G101+G103+G105+G109+G111</f>
        <v>2971821.3</v>
      </c>
    </row>
    <row r="53" spans="1:8" ht="70.5" customHeight="1" x14ac:dyDescent="0.3">
      <c r="A53" s="555"/>
      <c r="B53" s="217">
        <v>11001</v>
      </c>
      <c r="C53" s="567" t="s">
        <v>281</v>
      </c>
      <c r="D53" s="568"/>
      <c r="E53" s="569"/>
      <c r="F53" s="218" t="s">
        <v>267</v>
      </c>
      <c r="G53" s="462">
        <f>SUM(G54:G86)</f>
        <v>1367960.8999999997</v>
      </c>
    </row>
    <row r="54" spans="1:8" x14ac:dyDescent="0.3">
      <c r="A54" s="549"/>
      <c r="B54" s="217"/>
      <c r="C54" s="219"/>
      <c r="D54" s="219"/>
      <c r="E54" s="220"/>
      <c r="F54" s="205" t="s">
        <v>574</v>
      </c>
      <c r="G54" s="463">
        <v>159970.6</v>
      </c>
    </row>
    <row r="55" spans="1:8" ht="24.75" customHeight="1" x14ac:dyDescent="0.3">
      <c r="A55" s="549"/>
      <c r="B55" s="217"/>
      <c r="C55" s="219"/>
      <c r="D55" s="219"/>
      <c r="E55" s="219"/>
      <c r="F55" s="221" t="s">
        <v>575</v>
      </c>
      <c r="G55" s="464">
        <v>36701.4</v>
      </c>
    </row>
    <row r="56" spans="1:8" ht="19.5" customHeight="1" x14ac:dyDescent="0.3">
      <c r="A56" s="549"/>
      <c r="B56" s="217"/>
      <c r="C56" s="219"/>
      <c r="D56" s="219"/>
      <c r="E56" s="219"/>
      <c r="F56" s="221" t="s">
        <v>576</v>
      </c>
      <c r="G56" s="464">
        <v>33888.9</v>
      </c>
    </row>
    <row r="57" spans="1:8" ht="25.9" customHeight="1" x14ac:dyDescent="0.3">
      <c r="A57" s="549"/>
      <c r="B57" s="217"/>
      <c r="C57" s="219"/>
      <c r="D57" s="219"/>
      <c r="E57" s="219"/>
      <c r="F57" s="221" t="s">
        <v>577</v>
      </c>
      <c r="G57" s="464">
        <v>100953</v>
      </c>
    </row>
    <row r="58" spans="1:8" ht="24" customHeight="1" x14ac:dyDescent="0.3">
      <c r="A58" s="549"/>
      <c r="B58" s="217"/>
      <c r="C58" s="219"/>
      <c r="D58" s="219"/>
      <c r="E58" s="219"/>
      <c r="F58" s="221" t="s">
        <v>578</v>
      </c>
      <c r="G58" s="464">
        <v>11777.8</v>
      </c>
    </row>
    <row r="59" spans="1:8" ht="18.75" customHeight="1" x14ac:dyDescent="0.3">
      <c r="A59" s="549"/>
      <c r="B59" s="217"/>
      <c r="C59" s="219"/>
      <c r="D59" s="219"/>
      <c r="E59" s="219"/>
      <c r="F59" s="221" t="s">
        <v>579</v>
      </c>
      <c r="G59" s="464">
        <v>13333.3</v>
      </c>
    </row>
    <row r="60" spans="1:8" ht="21" customHeight="1" x14ac:dyDescent="0.3">
      <c r="A60" s="549"/>
      <c r="B60" s="217"/>
      <c r="C60" s="219"/>
      <c r="D60" s="219"/>
      <c r="E60" s="219"/>
      <c r="F60" s="221" t="s">
        <v>580</v>
      </c>
      <c r="G60" s="464">
        <v>384000</v>
      </c>
    </row>
    <row r="61" spans="1:8" ht="21.75" customHeight="1" x14ac:dyDescent="0.3">
      <c r="A61" s="549"/>
      <c r="B61" s="217"/>
      <c r="C61" s="219"/>
      <c r="D61" s="219"/>
      <c r="E61" s="219"/>
      <c r="F61" s="221" t="s">
        <v>581</v>
      </c>
      <c r="G61" s="464">
        <v>9000</v>
      </c>
    </row>
    <row r="62" spans="1:8" ht="22.5" customHeight="1" x14ac:dyDescent="0.3">
      <c r="A62" s="549"/>
      <c r="B62" s="217"/>
      <c r="C62" s="219"/>
      <c r="D62" s="219"/>
      <c r="E62" s="219"/>
      <c r="F62" s="221" t="s">
        <v>582</v>
      </c>
      <c r="G62" s="464">
        <v>11888.9</v>
      </c>
    </row>
    <row r="63" spans="1:8" ht="27" customHeight="1" x14ac:dyDescent="0.3">
      <c r="A63" s="549"/>
      <c r="B63" s="217"/>
      <c r="C63" s="219"/>
      <c r="D63" s="219"/>
      <c r="E63" s="219"/>
      <c r="F63" s="221" t="s">
        <v>583</v>
      </c>
      <c r="G63" s="464">
        <v>17977.8</v>
      </c>
    </row>
    <row r="64" spans="1:8" ht="23.25" customHeight="1" x14ac:dyDescent="0.3">
      <c r="A64" s="549"/>
      <c r="B64" s="217"/>
      <c r="C64" s="219"/>
      <c r="D64" s="219"/>
      <c r="E64" s="219"/>
      <c r="F64" s="221" t="s">
        <v>584</v>
      </c>
      <c r="G64" s="464">
        <v>231300</v>
      </c>
    </row>
    <row r="65" spans="1:7" ht="21.75" customHeight="1" x14ac:dyDescent="0.3">
      <c r="A65" s="549"/>
      <c r="B65" s="217"/>
      <c r="C65" s="219"/>
      <c r="D65" s="219"/>
      <c r="E65" s="219"/>
      <c r="F65" s="221" t="s">
        <v>585</v>
      </c>
      <c r="G65" s="464">
        <v>14000</v>
      </c>
    </row>
    <row r="66" spans="1:7" ht="24" customHeight="1" x14ac:dyDescent="0.3">
      <c r="A66" s="549"/>
      <c r="B66" s="217"/>
      <c r="C66" s="219"/>
      <c r="D66" s="219"/>
      <c r="E66" s="219"/>
      <c r="F66" s="221" t="s">
        <v>586</v>
      </c>
      <c r="G66" s="464">
        <v>18666.7</v>
      </c>
    </row>
    <row r="67" spans="1:7" ht="25.5" customHeight="1" x14ac:dyDescent="0.3">
      <c r="A67" s="549"/>
      <c r="B67" s="217"/>
      <c r="C67" s="219"/>
      <c r="D67" s="219"/>
      <c r="E67" s="219"/>
      <c r="F67" s="221" t="s">
        <v>587</v>
      </c>
      <c r="G67" s="464">
        <v>3000</v>
      </c>
    </row>
    <row r="68" spans="1:7" ht="27.75" customHeight="1" x14ac:dyDescent="0.3">
      <c r="A68" s="549"/>
      <c r="B68" s="217"/>
      <c r="C68" s="219"/>
      <c r="D68" s="219"/>
      <c r="E68" s="219"/>
      <c r="F68" s="221" t="s">
        <v>588</v>
      </c>
      <c r="G68" s="464">
        <v>75711</v>
      </c>
    </row>
    <row r="69" spans="1:7" ht="32.450000000000003" customHeight="1" x14ac:dyDescent="0.3">
      <c r="A69" s="549"/>
      <c r="B69" s="217"/>
      <c r="C69" s="219"/>
      <c r="D69" s="219"/>
      <c r="E69" s="219"/>
      <c r="F69" s="221" t="s">
        <v>589</v>
      </c>
      <c r="G69" s="464">
        <v>87500</v>
      </c>
    </row>
    <row r="70" spans="1:7" ht="21" customHeight="1" x14ac:dyDescent="0.3">
      <c r="A70" s="549"/>
      <c r="B70" s="217"/>
      <c r="C70" s="219"/>
      <c r="D70" s="219"/>
      <c r="E70" s="219"/>
      <c r="F70" s="221" t="s">
        <v>590</v>
      </c>
      <c r="G70" s="464">
        <v>12000</v>
      </c>
    </row>
    <row r="71" spans="1:7" ht="21.75" customHeight="1" x14ac:dyDescent="0.3">
      <c r="A71" s="549"/>
      <c r="B71" s="217"/>
      <c r="C71" s="219"/>
      <c r="D71" s="219"/>
      <c r="E71" s="219"/>
      <c r="F71" s="221" t="s">
        <v>591</v>
      </c>
      <c r="G71" s="464">
        <v>47877.8</v>
      </c>
    </row>
    <row r="72" spans="1:7" ht="24.6" customHeight="1" x14ac:dyDescent="0.3">
      <c r="A72" s="549"/>
      <c r="B72" s="217"/>
      <c r="C72" s="219"/>
      <c r="D72" s="219"/>
      <c r="E72" s="219"/>
      <c r="F72" s="221" t="s">
        <v>592</v>
      </c>
      <c r="G72" s="464">
        <v>16760.400000000001</v>
      </c>
    </row>
    <row r="73" spans="1:7" ht="24.75" customHeight="1" x14ac:dyDescent="0.3">
      <c r="A73" s="549"/>
      <c r="B73" s="217"/>
      <c r="C73" s="219"/>
      <c r="D73" s="219"/>
      <c r="E73" s="219"/>
      <c r="F73" s="221" t="s">
        <v>593</v>
      </c>
      <c r="G73" s="464">
        <v>13664.4</v>
      </c>
    </row>
    <row r="74" spans="1:7" ht="24" customHeight="1" x14ac:dyDescent="0.3">
      <c r="A74" s="549"/>
      <c r="B74" s="217"/>
      <c r="C74" s="219"/>
      <c r="D74" s="219"/>
      <c r="E74" s="219"/>
      <c r="F74" s="221" t="s">
        <v>594</v>
      </c>
      <c r="G74" s="464">
        <v>20988.9</v>
      </c>
    </row>
    <row r="75" spans="1:7" ht="24" customHeight="1" x14ac:dyDescent="0.3">
      <c r="A75" s="549"/>
      <c r="B75" s="217"/>
      <c r="C75" s="219"/>
      <c r="D75" s="219"/>
      <c r="E75" s="219"/>
      <c r="F75" s="221" t="s">
        <v>595</v>
      </c>
      <c r="G75" s="464">
        <v>9000</v>
      </c>
    </row>
    <row r="76" spans="1:7" ht="22.5" customHeight="1" x14ac:dyDescent="0.3">
      <c r="A76" s="549"/>
      <c r="B76" s="217"/>
      <c r="C76" s="219"/>
      <c r="D76" s="219"/>
      <c r="E76" s="219"/>
      <c r="F76" s="221" t="s">
        <v>596</v>
      </c>
      <c r="G76" s="464">
        <v>8000</v>
      </c>
    </row>
    <row r="77" spans="1:7" ht="24.6" customHeight="1" x14ac:dyDescent="0.3">
      <c r="A77" s="549"/>
      <c r="B77" s="217"/>
      <c r="C77" s="219"/>
      <c r="D77" s="219"/>
      <c r="E77" s="219"/>
      <c r="F77" s="221" t="s">
        <v>597</v>
      </c>
      <c r="G77" s="464">
        <v>4000</v>
      </c>
    </row>
    <row r="78" spans="1:7" ht="20.25" customHeight="1" x14ac:dyDescent="0.3">
      <c r="A78" s="549"/>
      <c r="B78" s="217"/>
      <c r="C78" s="219"/>
      <c r="D78" s="219"/>
      <c r="E78" s="219"/>
      <c r="F78" s="221" t="s">
        <v>598</v>
      </c>
      <c r="G78" s="464">
        <v>5000</v>
      </c>
    </row>
    <row r="79" spans="1:7" ht="24" customHeight="1" x14ac:dyDescent="0.3">
      <c r="A79" s="549"/>
      <c r="B79" s="217"/>
      <c r="C79" s="219"/>
      <c r="D79" s="219"/>
      <c r="E79" s="219"/>
      <c r="F79" s="221" t="s">
        <v>599</v>
      </c>
      <c r="G79" s="464">
        <v>5000</v>
      </c>
    </row>
    <row r="80" spans="1:7" ht="20.25" customHeight="1" x14ac:dyDescent="0.3">
      <c r="A80" s="549"/>
      <c r="B80" s="217"/>
      <c r="C80" s="219"/>
      <c r="D80" s="219"/>
      <c r="E80" s="219"/>
      <c r="F80" s="221" t="s">
        <v>600</v>
      </c>
      <c r="G80" s="464">
        <v>4000</v>
      </c>
    </row>
    <row r="81" spans="1:7" ht="21" customHeight="1" x14ac:dyDescent="0.3">
      <c r="A81" s="549"/>
      <c r="B81" s="217"/>
      <c r="C81" s="219"/>
      <c r="D81" s="219"/>
      <c r="E81" s="219"/>
      <c r="F81" s="221" t="s">
        <v>601</v>
      </c>
      <c r="G81" s="464">
        <v>2000</v>
      </c>
    </row>
    <row r="82" spans="1:7" ht="21.75" customHeight="1" x14ac:dyDescent="0.3">
      <c r="A82" s="549"/>
      <c r="B82" s="217"/>
      <c r="C82" s="219"/>
      <c r="D82" s="219"/>
      <c r="E82" s="219"/>
      <c r="F82" s="221" t="s">
        <v>602</v>
      </c>
      <c r="G82" s="464">
        <v>2000</v>
      </c>
    </row>
    <row r="83" spans="1:7" ht="26.45" customHeight="1" x14ac:dyDescent="0.3">
      <c r="A83" s="549"/>
      <c r="B83" s="217"/>
      <c r="C83" s="219"/>
      <c r="D83" s="219"/>
      <c r="E83" s="219"/>
      <c r="F83" s="221" t="s">
        <v>603</v>
      </c>
      <c r="G83" s="464">
        <v>2000</v>
      </c>
    </row>
    <row r="84" spans="1:7" ht="22.15" customHeight="1" x14ac:dyDescent="0.3">
      <c r="A84" s="549"/>
      <c r="B84" s="217"/>
      <c r="C84" s="219"/>
      <c r="D84" s="219"/>
      <c r="E84" s="219"/>
      <c r="F84" s="221" t="s">
        <v>604</v>
      </c>
      <c r="G84" s="464">
        <v>2000</v>
      </c>
    </row>
    <row r="85" spans="1:7" ht="29.45" customHeight="1" x14ac:dyDescent="0.3">
      <c r="A85" s="549"/>
      <c r="B85" s="217"/>
      <c r="C85" s="219"/>
      <c r="D85" s="219"/>
      <c r="E85" s="219"/>
      <c r="F85" s="221" t="s">
        <v>605</v>
      </c>
      <c r="G85" s="464">
        <v>2000</v>
      </c>
    </row>
    <row r="86" spans="1:7" ht="26.25" customHeight="1" x14ac:dyDescent="0.3">
      <c r="A86" s="549"/>
      <c r="B86" s="217"/>
      <c r="C86" s="219"/>
      <c r="D86" s="219"/>
      <c r="E86" s="219"/>
      <c r="F86" s="221" t="s">
        <v>606</v>
      </c>
      <c r="G86" s="464">
        <v>2000</v>
      </c>
    </row>
    <row r="87" spans="1:7" ht="39" customHeight="1" x14ac:dyDescent="0.3">
      <c r="A87" s="549"/>
      <c r="B87" s="217">
        <v>11003</v>
      </c>
      <c r="C87" s="557" t="s">
        <v>282</v>
      </c>
      <c r="D87" s="558"/>
      <c r="E87" s="559"/>
      <c r="F87" s="218" t="s">
        <v>267</v>
      </c>
      <c r="G87" s="462">
        <f>SUM(G88:G92)</f>
        <v>59362.6</v>
      </c>
    </row>
    <row r="88" spans="1:7" ht="26.25" customHeight="1" x14ac:dyDescent="0.3">
      <c r="A88" s="549"/>
      <c r="B88" s="217"/>
      <c r="C88" s="219"/>
      <c r="D88" s="219"/>
      <c r="E88" s="219"/>
      <c r="F88" s="221" t="s">
        <v>607</v>
      </c>
      <c r="G88" s="464">
        <v>2430</v>
      </c>
    </row>
    <row r="89" spans="1:7" ht="23.45" customHeight="1" x14ac:dyDescent="0.3">
      <c r="A89" s="549"/>
      <c r="B89" s="217"/>
      <c r="C89" s="219"/>
      <c r="D89" s="219"/>
      <c r="E89" s="219"/>
      <c r="F89" s="221" t="s">
        <v>608</v>
      </c>
      <c r="G89" s="464">
        <v>21034.2</v>
      </c>
    </row>
    <row r="90" spans="1:7" ht="27" customHeight="1" x14ac:dyDescent="0.3">
      <c r="A90" s="549"/>
      <c r="B90" s="217"/>
      <c r="C90" s="219"/>
      <c r="D90" s="219"/>
      <c r="E90" s="219"/>
      <c r="F90" s="221" t="s">
        <v>609</v>
      </c>
      <c r="G90" s="464">
        <v>3000</v>
      </c>
    </row>
    <row r="91" spans="1:7" ht="37.5" customHeight="1" x14ac:dyDescent="0.3">
      <c r="A91" s="549"/>
      <c r="B91" s="217"/>
      <c r="C91" s="222"/>
      <c r="D91" s="223"/>
      <c r="E91" s="223"/>
      <c r="F91" s="221" t="s">
        <v>610</v>
      </c>
      <c r="G91" s="464">
        <v>12280.4</v>
      </c>
    </row>
    <row r="92" spans="1:7" ht="33" customHeight="1" x14ac:dyDescent="0.3">
      <c r="A92" s="549"/>
      <c r="B92" s="217"/>
      <c r="C92" s="222"/>
      <c r="D92" s="223"/>
      <c r="E92" s="223"/>
      <c r="F92" s="221" t="s">
        <v>611</v>
      </c>
      <c r="G92" s="464">
        <v>20618</v>
      </c>
    </row>
    <row r="93" spans="1:7" ht="27.75" customHeight="1" x14ac:dyDescent="0.3">
      <c r="A93" s="549"/>
      <c r="B93" s="217">
        <v>11007</v>
      </c>
      <c r="C93" s="557" t="s">
        <v>284</v>
      </c>
      <c r="D93" s="558"/>
      <c r="E93" s="559"/>
      <c r="F93" s="352" t="s">
        <v>283</v>
      </c>
      <c r="G93" s="462">
        <f t="shared" ref="G93" si="5">G94</f>
        <v>156049.79999999999</v>
      </c>
    </row>
    <row r="94" spans="1:7" ht="36" customHeight="1" x14ac:dyDescent="0.3">
      <c r="A94" s="549"/>
      <c r="B94" s="224"/>
      <c r="C94" s="225"/>
      <c r="D94" s="225"/>
      <c r="E94" s="225"/>
      <c r="F94" s="205" t="s">
        <v>612</v>
      </c>
      <c r="G94" s="465">
        <v>156049.79999999999</v>
      </c>
    </row>
    <row r="95" spans="1:7" ht="59.25" customHeight="1" x14ac:dyDescent="0.3">
      <c r="A95" s="549"/>
      <c r="B95" s="217">
        <v>11012</v>
      </c>
      <c r="C95" s="567" t="s">
        <v>613</v>
      </c>
      <c r="D95" s="568"/>
      <c r="E95" s="569"/>
      <c r="F95" s="352" t="s">
        <v>283</v>
      </c>
      <c r="G95" s="462">
        <f t="shared" ref="G95" si="6">G96</f>
        <v>60454.1</v>
      </c>
    </row>
    <row r="96" spans="1:7" ht="33" customHeight="1" x14ac:dyDescent="0.3">
      <c r="A96" s="549"/>
      <c r="B96" s="224"/>
      <c r="C96" s="225"/>
      <c r="D96" s="225"/>
      <c r="E96" s="225"/>
      <c r="F96" s="221" t="s">
        <v>730</v>
      </c>
      <c r="G96" s="464">
        <v>60454.1</v>
      </c>
    </row>
    <row r="97" spans="1:7" ht="39" customHeight="1" x14ac:dyDescent="0.3">
      <c r="A97" s="549"/>
      <c r="B97" s="356">
        <v>11026</v>
      </c>
      <c r="C97" s="545" t="s">
        <v>285</v>
      </c>
      <c r="D97" s="546"/>
      <c r="E97" s="547"/>
      <c r="F97" s="365" t="s">
        <v>267</v>
      </c>
      <c r="G97" s="458">
        <f>G98</f>
        <v>88426.4</v>
      </c>
    </row>
    <row r="98" spans="1:7" ht="30" customHeight="1" x14ac:dyDescent="0.3">
      <c r="A98" s="549"/>
      <c r="B98" s="356"/>
      <c r="C98" s="226"/>
      <c r="D98" s="227"/>
      <c r="E98" s="227"/>
      <c r="F98" s="228" t="s">
        <v>731</v>
      </c>
      <c r="G98" s="459">
        <v>88426.4</v>
      </c>
    </row>
    <row r="99" spans="1:7" ht="94.5" customHeight="1" x14ac:dyDescent="0.3">
      <c r="A99" s="549"/>
      <c r="B99" s="217">
        <v>11030</v>
      </c>
      <c r="C99" s="567" t="s">
        <v>525</v>
      </c>
      <c r="D99" s="568"/>
      <c r="E99" s="569"/>
      <c r="F99" s="218" t="s">
        <v>267</v>
      </c>
      <c r="G99" s="462">
        <f>G100</f>
        <v>30000</v>
      </c>
    </row>
    <row r="100" spans="1:7" ht="157.5" customHeight="1" x14ac:dyDescent="0.3">
      <c r="A100" s="549"/>
      <c r="B100" s="217"/>
      <c r="C100" s="222"/>
      <c r="D100" s="223"/>
      <c r="E100" s="223"/>
      <c r="F100" s="221" t="s">
        <v>614</v>
      </c>
      <c r="G100" s="464">
        <v>30000</v>
      </c>
    </row>
    <row r="101" spans="1:7" ht="39" customHeight="1" x14ac:dyDescent="0.3">
      <c r="A101" s="549"/>
      <c r="B101" s="217">
        <v>11031</v>
      </c>
      <c r="C101" s="567" t="s">
        <v>286</v>
      </c>
      <c r="D101" s="568"/>
      <c r="E101" s="569"/>
      <c r="F101" s="218" t="s">
        <v>267</v>
      </c>
      <c r="G101" s="462">
        <f>G102</f>
        <v>2160</v>
      </c>
    </row>
    <row r="102" spans="1:7" ht="46.15" customHeight="1" x14ac:dyDescent="0.3">
      <c r="A102" s="549"/>
      <c r="B102" s="217"/>
      <c r="C102" s="222"/>
      <c r="D102" s="223"/>
      <c r="E102" s="223"/>
      <c r="F102" s="205" t="s">
        <v>732</v>
      </c>
      <c r="G102" s="464">
        <v>2160</v>
      </c>
    </row>
    <row r="103" spans="1:7" ht="51.75" customHeight="1" x14ac:dyDescent="0.3">
      <c r="A103" s="229"/>
      <c r="B103" s="217">
        <v>11036</v>
      </c>
      <c r="C103" s="567" t="s">
        <v>824</v>
      </c>
      <c r="D103" s="568"/>
      <c r="E103" s="569"/>
      <c r="F103" s="218" t="s">
        <v>267</v>
      </c>
      <c r="G103" s="462">
        <f>G104</f>
        <v>9487.5</v>
      </c>
    </row>
    <row r="104" spans="1:7" ht="36" customHeight="1" x14ac:dyDescent="0.3">
      <c r="A104" s="229"/>
      <c r="B104" s="217"/>
      <c r="C104" s="225"/>
      <c r="D104" s="223"/>
      <c r="E104" s="225"/>
      <c r="F104" s="205" t="s">
        <v>314</v>
      </c>
      <c r="G104" s="466">
        <v>9487.5</v>
      </c>
    </row>
    <row r="105" spans="1:7" ht="60.75" customHeight="1" x14ac:dyDescent="0.3">
      <c r="A105" s="229"/>
      <c r="B105" s="230">
        <v>11047</v>
      </c>
      <c r="C105" s="567" t="s">
        <v>615</v>
      </c>
      <c r="D105" s="568"/>
      <c r="E105" s="569"/>
      <c r="F105" s="218" t="s">
        <v>267</v>
      </c>
      <c r="G105" s="467">
        <f>SUM(G106:G108)</f>
        <v>1053210</v>
      </c>
    </row>
    <row r="106" spans="1:7" ht="34.5" customHeight="1" x14ac:dyDescent="0.3">
      <c r="A106" s="229"/>
      <c r="B106" s="217"/>
      <c r="C106" s="222"/>
      <c r="D106" s="223"/>
      <c r="E106" s="231"/>
      <c r="F106" s="205" t="s">
        <v>576</v>
      </c>
      <c r="G106" s="466">
        <v>288070</v>
      </c>
    </row>
    <row r="107" spans="1:7" ht="34.5" customHeight="1" x14ac:dyDescent="0.3">
      <c r="A107" s="229"/>
      <c r="B107" s="217"/>
      <c r="C107" s="222"/>
      <c r="D107" s="223"/>
      <c r="E107" s="231"/>
      <c r="F107" s="205" t="s">
        <v>583</v>
      </c>
      <c r="G107" s="466">
        <v>610340</v>
      </c>
    </row>
    <row r="108" spans="1:7" ht="33.75" customHeight="1" x14ac:dyDescent="0.3">
      <c r="A108" s="229"/>
      <c r="B108" s="217"/>
      <c r="C108" s="222"/>
      <c r="D108" s="223"/>
      <c r="E108" s="231"/>
      <c r="F108" s="205" t="s">
        <v>593</v>
      </c>
      <c r="G108" s="466">
        <v>154800</v>
      </c>
    </row>
    <row r="109" spans="1:7" ht="46.15" customHeight="1" x14ac:dyDescent="0.3">
      <c r="A109" s="229"/>
      <c r="B109" s="230">
        <v>11051</v>
      </c>
      <c r="C109" s="567" t="s">
        <v>616</v>
      </c>
      <c r="D109" s="568"/>
      <c r="E109" s="569"/>
      <c r="F109" s="218" t="s">
        <v>267</v>
      </c>
      <c r="G109" s="467">
        <f>G110</f>
        <v>77710</v>
      </c>
    </row>
    <row r="110" spans="1:7" ht="40.5" customHeight="1" x14ac:dyDescent="0.3">
      <c r="A110" s="229"/>
      <c r="B110" s="230"/>
      <c r="C110" s="222"/>
      <c r="D110" s="223"/>
      <c r="E110" s="231"/>
      <c r="F110" s="205" t="s">
        <v>574</v>
      </c>
      <c r="G110" s="466">
        <v>77710</v>
      </c>
    </row>
    <row r="111" spans="1:7" ht="46.15" customHeight="1" x14ac:dyDescent="0.3">
      <c r="A111" s="229"/>
      <c r="B111" s="230">
        <v>11053</v>
      </c>
      <c r="C111" s="567" t="s">
        <v>617</v>
      </c>
      <c r="D111" s="568"/>
      <c r="E111" s="569"/>
      <c r="F111" s="218" t="s">
        <v>267</v>
      </c>
      <c r="G111" s="467">
        <f>+G112</f>
        <v>67000</v>
      </c>
    </row>
    <row r="112" spans="1:7" ht="33" customHeight="1" x14ac:dyDescent="0.3">
      <c r="A112" s="229"/>
      <c r="B112" s="230"/>
      <c r="C112" s="222"/>
      <c r="D112" s="223"/>
      <c r="E112" s="231"/>
      <c r="F112" s="205" t="s">
        <v>574</v>
      </c>
      <c r="G112" s="466">
        <v>67000</v>
      </c>
    </row>
    <row r="113" spans="1:7" ht="39.75" customHeight="1" x14ac:dyDescent="0.3">
      <c r="A113" s="232">
        <v>1045</v>
      </c>
      <c r="B113" s="552" t="s">
        <v>1004</v>
      </c>
      <c r="C113" s="553"/>
      <c r="D113" s="553"/>
      <c r="E113" s="554"/>
      <c r="F113" s="365"/>
      <c r="G113" s="458">
        <f>G114</f>
        <v>66312.3</v>
      </c>
    </row>
    <row r="114" spans="1:7" ht="42" customHeight="1" x14ac:dyDescent="0.3">
      <c r="A114" s="555"/>
      <c r="B114" s="381">
        <v>11002</v>
      </c>
      <c r="C114" s="644" t="s">
        <v>287</v>
      </c>
      <c r="D114" s="644"/>
      <c r="E114" s="644"/>
      <c r="F114" s="365" t="s">
        <v>267</v>
      </c>
      <c r="G114" s="458">
        <f t="shared" ref="G114" si="7">G115</f>
        <v>66312.3</v>
      </c>
    </row>
    <row r="115" spans="1:7" ht="43.5" customHeight="1" x14ac:dyDescent="0.3">
      <c r="A115" s="556"/>
      <c r="B115" s="381"/>
      <c r="C115" s="214"/>
      <c r="D115" s="214"/>
      <c r="E115" s="214"/>
      <c r="F115" s="205" t="s">
        <v>618</v>
      </c>
      <c r="G115" s="468">
        <v>66312.3</v>
      </c>
    </row>
    <row r="116" spans="1:7" ht="27" customHeight="1" x14ac:dyDescent="0.3">
      <c r="A116" s="206">
        <v>1056</v>
      </c>
      <c r="B116" s="552" t="s">
        <v>288</v>
      </c>
      <c r="C116" s="553"/>
      <c r="D116" s="553"/>
      <c r="E116" s="554"/>
      <c r="F116" s="381"/>
      <c r="G116" s="458">
        <f>G117+G119+G121+G123+G127</f>
        <v>842222.9</v>
      </c>
    </row>
    <row r="117" spans="1:7" ht="31.9" customHeight="1" x14ac:dyDescent="0.3">
      <c r="A117" s="651"/>
      <c r="B117" s="356">
        <v>11001</v>
      </c>
      <c r="C117" s="545" t="s">
        <v>289</v>
      </c>
      <c r="D117" s="546"/>
      <c r="E117" s="547"/>
      <c r="F117" s="365" t="s">
        <v>267</v>
      </c>
      <c r="G117" s="458">
        <f>G118</f>
        <v>478882</v>
      </c>
    </row>
    <row r="118" spans="1:7" ht="27.6" customHeight="1" x14ac:dyDescent="0.3">
      <c r="A118" s="574"/>
      <c r="B118" s="356"/>
      <c r="C118" s="214"/>
      <c r="D118" s="214"/>
      <c r="E118" s="214"/>
      <c r="F118" s="205" t="s">
        <v>686</v>
      </c>
      <c r="G118" s="459">
        <v>478882</v>
      </c>
    </row>
    <row r="119" spans="1:7" ht="39" customHeight="1" x14ac:dyDescent="0.3">
      <c r="A119" s="574"/>
      <c r="B119" s="356">
        <v>11002</v>
      </c>
      <c r="C119" s="545" t="s">
        <v>290</v>
      </c>
      <c r="D119" s="546"/>
      <c r="E119" s="547"/>
      <c r="F119" s="365" t="s">
        <v>267</v>
      </c>
      <c r="G119" s="458">
        <f>G120</f>
        <v>81059</v>
      </c>
    </row>
    <row r="120" spans="1:7" ht="31.15" customHeight="1" x14ac:dyDescent="0.3">
      <c r="A120" s="574"/>
      <c r="B120" s="356"/>
      <c r="C120" s="214"/>
      <c r="D120" s="214"/>
      <c r="E120" s="214"/>
      <c r="F120" s="205" t="s">
        <v>686</v>
      </c>
      <c r="G120" s="459">
        <v>81059</v>
      </c>
    </row>
    <row r="121" spans="1:7" ht="36.75" customHeight="1" x14ac:dyDescent="0.3">
      <c r="A121" s="574"/>
      <c r="B121" s="356">
        <v>11003</v>
      </c>
      <c r="C121" s="557" t="s">
        <v>687</v>
      </c>
      <c r="D121" s="558"/>
      <c r="E121" s="559"/>
      <c r="F121" s="365" t="s">
        <v>267</v>
      </c>
      <c r="G121" s="458">
        <f>G122</f>
        <v>102257.60000000001</v>
      </c>
    </row>
    <row r="122" spans="1:7" ht="33" customHeight="1" x14ac:dyDescent="0.3">
      <c r="A122" s="574"/>
      <c r="B122" s="356"/>
      <c r="C122" s="214"/>
      <c r="D122" s="214"/>
      <c r="E122" s="214"/>
      <c r="F122" s="205" t="s">
        <v>686</v>
      </c>
      <c r="G122" s="459">
        <v>102257.60000000001</v>
      </c>
    </row>
    <row r="123" spans="1:7" ht="27" customHeight="1" x14ac:dyDescent="0.3">
      <c r="A123" s="574"/>
      <c r="B123" s="356">
        <v>11005</v>
      </c>
      <c r="C123" s="550" t="s">
        <v>291</v>
      </c>
      <c r="D123" s="550"/>
      <c r="E123" s="550"/>
      <c r="F123" s="365" t="s">
        <v>267</v>
      </c>
      <c r="G123" s="469">
        <f>G125+G126</f>
        <v>55689.3</v>
      </c>
    </row>
    <row r="124" spans="1:7" ht="15.75" customHeight="1" x14ac:dyDescent="0.3">
      <c r="A124" s="574"/>
      <c r="B124" s="234"/>
      <c r="C124" s="227"/>
      <c r="D124" s="667" t="s">
        <v>86</v>
      </c>
      <c r="E124" s="668"/>
      <c r="F124" s="235"/>
      <c r="G124" s="470"/>
    </row>
    <row r="125" spans="1:7" ht="35.25" customHeight="1" x14ac:dyDescent="0.3">
      <c r="A125" s="574"/>
      <c r="B125" s="234"/>
      <c r="C125" s="236"/>
      <c r="D125" s="236"/>
      <c r="E125" s="227" t="s">
        <v>292</v>
      </c>
      <c r="F125" s="205" t="s">
        <v>262</v>
      </c>
      <c r="G125" s="471">
        <v>40689.300000000003</v>
      </c>
    </row>
    <row r="126" spans="1:7" ht="51" customHeight="1" x14ac:dyDescent="0.3">
      <c r="A126" s="574"/>
      <c r="B126" s="234"/>
      <c r="C126" s="236"/>
      <c r="D126" s="236"/>
      <c r="E126" s="227" t="s">
        <v>293</v>
      </c>
      <c r="F126" s="205" t="s">
        <v>686</v>
      </c>
      <c r="G126" s="471">
        <v>15000</v>
      </c>
    </row>
    <row r="127" spans="1:7" ht="33.75" customHeight="1" x14ac:dyDescent="0.3">
      <c r="A127" s="202"/>
      <c r="B127" s="356">
        <v>11008</v>
      </c>
      <c r="C127" s="557" t="s">
        <v>688</v>
      </c>
      <c r="D127" s="558"/>
      <c r="E127" s="559"/>
      <c r="F127" s="365" t="s">
        <v>267</v>
      </c>
      <c r="G127" s="469">
        <f>G128</f>
        <v>124335</v>
      </c>
    </row>
    <row r="128" spans="1:7" ht="33.75" customHeight="1" x14ac:dyDescent="0.3">
      <c r="A128" s="202"/>
      <c r="B128" s="356"/>
      <c r="C128" s="214"/>
      <c r="D128" s="214"/>
      <c r="E128" s="214"/>
      <c r="F128" s="205" t="s">
        <v>686</v>
      </c>
      <c r="G128" s="472">
        <v>124335</v>
      </c>
    </row>
    <row r="129" spans="1:7" ht="26.25" customHeight="1" x14ac:dyDescent="0.3">
      <c r="A129" s="237">
        <v>1075</v>
      </c>
      <c r="B129" s="552" t="s">
        <v>294</v>
      </c>
      <c r="C129" s="553"/>
      <c r="D129" s="553"/>
      <c r="E129" s="554"/>
      <c r="F129" s="238"/>
      <c r="G129" s="458">
        <f>G130+G132+G134+G137+G174+G179+G181+G183+G185+G187</f>
        <v>3283753.9999999995</v>
      </c>
    </row>
    <row r="130" spans="1:7" ht="37.9" customHeight="1" x14ac:dyDescent="0.3">
      <c r="A130" s="576"/>
      <c r="B130" s="216">
        <v>11001</v>
      </c>
      <c r="C130" s="545" t="s">
        <v>295</v>
      </c>
      <c r="D130" s="546"/>
      <c r="E130" s="547"/>
      <c r="F130" s="365" t="s">
        <v>267</v>
      </c>
      <c r="G130" s="458">
        <f>G131</f>
        <v>106465.2</v>
      </c>
    </row>
    <row r="131" spans="1:7" ht="38.25" customHeight="1" x14ac:dyDescent="0.3">
      <c r="A131" s="574"/>
      <c r="B131" s="239"/>
      <c r="C131" s="365"/>
      <c r="D131" s="365"/>
      <c r="E131" s="365"/>
      <c r="F131" s="240" t="s">
        <v>619</v>
      </c>
      <c r="G131" s="459">
        <v>106465.2</v>
      </c>
    </row>
    <row r="132" spans="1:7" ht="34.15" customHeight="1" x14ac:dyDescent="0.3">
      <c r="A132" s="574"/>
      <c r="B132" s="216">
        <v>11002</v>
      </c>
      <c r="C132" s="545" t="s">
        <v>296</v>
      </c>
      <c r="D132" s="546"/>
      <c r="E132" s="547"/>
      <c r="F132" s="365" t="s">
        <v>267</v>
      </c>
      <c r="G132" s="458">
        <f>G133</f>
        <v>40700.6</v>
      </c>
    </row>
    <row r="133" spans="1:7" ht="26.45" customHeight="1" x14ac:dyDescent="0.3">
      <c r="A133" s="574"/>
      <c r="B133" s="239"/>
      <c r="C133" s="365"/>
      <c r="D133" s="365"/>
      <c r="E133" s="365"/>
      <c r="F133" s="240" t="s">
        <v>620</v>
      </c>
      <c r="G133" s="459">
        <v>40700.6</v>
      </c>
    </row>
    <row r="134" spans="1:7" ht="45.75" customHeight="1" x14ac:dyDescent="0.3">
      <c r="A134" s="574"/>
      <c r="B134" s="216">
        <v>11003</v>
      </c>
      <c r="C134" s="550" t="s">
        <v>297</v>
      </c>
      <c r="D134" s="550"/>
      <c r="E134" s="550"/>
      <c r="F134" s="365" t="s">
        <v>267</v>
      </c>
      <c r="G134" s="458">
        <f>G135+G136</f>
        <v>66154.5</v>
      </c>
    </row>
    <row r="135" spans="1:7" ht="32.25" customHeight="1" x14ac:dyDescent="0.3">
      <c r="A135" s="574"/>
      <c r="B135" s="241"/>
      <c r="C135" s="242"/>
      <c r="D135" s="242"/>
      <c r="E135" s="242"/>
      <c r="F135" s="205" t="s">
        <v>690</v>
      </c>
      <c r="G135" s="459">
        <v>58966.5</v>
      </c>
    </row>
    <row r="136" spans="1:7" ht="27.75" customHeight="1" x14ac:dyDescent="0.3">
      <c r="A136" s="574"/>
      <c r="B136" s="216"/>
      <c r="C136" s="214"/>
      <c r="D136" s="214"/>
      <c r="E136" s="214"/>
      <c r="F136" s="205" t="s">
        <v>689</v>
      </c>
      <c r="G136" s="459">
        <v>7188</v>
      </c>
    </row>
    <row r="137" spans="1:7" ht="34.5" customHeight="1" x14ac:dyDescent="0.3">
      <c r="A137" s="574"/>
      <c r="B137" s="216">
        <v>11004</v>
      </c>
      <c r="C137" s="550" t="s">
        <v>57</v>
      </c>
      <c r="D137" s="550"/>
      <c r="E137" s="550"/>
      <c r="F137" s="243"/>
      <c r="G137" s="458">
        <f>G138+G158+G160+G163+G165+G167+G170+G172</f>
        <v>2784021.3</v>
      </c>
    </row>
    <row r="138" spans="1:7" ht="34.5" customHeight="1" x14ac:dyDescent="0.3">
      <c r="A138" s="574"/>
      <c r="B138" s="244"/>
      <c r="C138" s="227"/>
      <c r="D138" s="82"/>
      <c r="E138" s="245"/>
      <c r="F138" s="365" t="s">
        <v>267</v>
      </c>
      <c r="G138" s="458">
        <f>SUM(G139:G157)</f>
        <v>2542876.5999999996</v>
      </c>
    </row>
    <row r="139" spans="1:7" ht="22.5" customHeight="1" x14ac:dyDescent="0.3">
      <c r="A139" s="574"/>
      <c r="B139" s="244"/>
      <c r="C139" s="236"/>
      <c r="D139" s="236"/>
      <c r="E139" s="246"/>
      <c r="F139" s="205" t="s">
        <v>691</v>
      </c>
      <c r="G139" s="459">
        <v>706601.9</v>
      </c>
    </row>
    <row r="140" spans="1:7" ht="24.75" customHeight="1" x14ac:dyDescent="0.3">
      <c r="A140" s="574"/>
      <c r="B140" s="244"/>
      <c r="C140" s="236"/>
      <c r="D140" s="236"/>
      <c r="E140" s="246"/>
      <c r="F140" s="205" t="s">
        <v>692</v>
      </c>
      <c r="G140" s="459">
        <v>206184.1</v>
      </c>
    </row>
    <row r="141" spans="1:7" ht="28.5" customHeight="1" x14ac:dyDescent="0.3">
      <c r="A141" s="574"/>
      <c r="B141" s="244"/>
      <c r="C141" s="236"/>
      <c r="D141" s="236"/>
      <c r="E141" s="246"/>
      <c r="F141" s="205" t="s">
        <v>693</v>
      </c>
      <c r="G141" s="459">
        <v>185147.9</v>
      </c>
    </row>
    <row r="142" spans="1:7" ht="34.9" customHeight="1" x14ac:dyDescent="0.3">
      <c r="A142" s="574"/>
      <c r="B142" s="244"/>
      <c r="C142" s="236"/>
      <c r="D142" s="236"/>
      <c r="E142" s="246"/>
      <c r="F142" s="205" t="s">
        <v>694</v>
      </c>
      <c r="G142" s="459">
        <v>154163.79999999999</v>
      </c>
    </row>
    <row r="143" spans="1:7" ht="38.450000000000003" customHeight="1" x14ac:dyDescent="0.3">
      <c r="A143" s="574"/>
      <c r="B143" s="244"/>
      <c r="C143" s="236"/>
      <c r="D143" s="236"/>
      <c r="E143" s="246"/>
      <c r="F143" s="205" t="s">
        <v>695</v>
      </c>
      <c r="G143" s="459">
        <v>27291.200000000001</v>
      </c>
    </row>
    <row r="144" spans="1:7" ht="24" customHeight="1" x14ac:dyDescent="0.3">
      <c r="A144" s="574"/>
      <c r="B144" s="244"/>
      <c r="C144" s="236"/>
      <c r="D144" s="236"/>
      <c r="E144" s="246"/>
      <c r="F144" s="205" t="s">
        <v>696</v>
      </c>
      <c r="G144" s="459">
        <v>35578</v>
      </c>
    </row>
    <row r="145" spans="1:7" ht="21" customHeight="1" x14ac:dyDescent="0.3">
      <c r="A145" s="574"/>
      <c r="B145" s="244"/>
      <c r="C145" s="236"/>
      <c r="D145" s="236"/>
      <c r="E145" s="246"/>
      <c r="F145" s="205" t="s">
        <v>697</v>
      </c>
      <c r="G145" s="459">
        <v>41535.699999999997</v>
      </c>
    </row>
    <row r="146" spans="1:7" ht="26.25" customHeight="1" x14ac:dyDescent="0.3">
      <c r="A146" s="574"/>
      <c r="B146" s="244"/>
      <c r="C146" s="236"/>
      <c r="D146" s="236"/>
      <c r="E146" s="246"/>
      <c r="F146" s="205" t="s">
        <v>698</v>
      </c>
      <c r="G146" s="459">
        <v>35086</v>
      </c>
    </row>
    <row r="147" spans="1:7" ht="25.5" customHeight="1" x14ac:dyDescent="0.3">
      <c r="A147" s="574"/>
      <c r="B147" s="244"/>
      <c r="C147" s="236"/>
      <c r="D147" s="236"/>
      <c r="E147" s="246"/>
      <c r="F147" s="205" t="s">
        <v>700</v>
      </c>
      <c r="G147" s="459">
        <v>21856.5</v>
      </c>
    </row>
    <row r="148" spans="1:7" ht="34.5" customHeight="1" x14ac:dyDescent="0.3">
      <c r="A148" s="574"/>
      <c r="B148" s="244"/>
      <c r="C148" s="236"/>
      <c r="D148" s="236"/>
      <c r="E148" s="246"/>
      <c r="F148" s="205" t="s">
        <v>699</v>
      </c>
      <c r="G148" s="459">
        <v>38456.800000000003</v>
      </c>
    </row>
    <row r="149" spans="1:7" ht="34.5" customHeight="1" x14ac:dyDescent="0.3">
      <c r="A149" s="574"/>
      <c r="B149" s="244"/>
      <c r="C149" s="236"/>
      <c r="D149" s="236"/>
      <c r="E149" s="246"/>
      <c r="F149" s="205" t="s">
        <v>701</v>
      </c>
      <c r="G149" s="459">
        <v>54578.2</v>
      </c>
    </row>
    <row r="150" spans="1:7" ht="28.5" customHeight="1" x14ac:dyDescent="0.3">
      <c r="A150" s="574"/>
      <c r="B150" s="244"/>
      <c r="C150" s="236"/>
      <c r="D150" s="236"/>
      <c r="E150" s="246"/>
      <c r="F150" s="205" t="s">
        <v>702</v>
      </c>
      <c r="G150" s="459">
        <v>23832.3</v>
      </c>
    </row>
    <row r="151" spans="1:7" ht="30.75" customHeight="1" x14ac:dyDescent="0.3">
      <c r="A151" s="574"/>
      <c r="B151" s="244"/>
      <c r="C151" s="236"/>
      <c r="D151" s="236"/>
      <c r="E151" s="246"/>
      <c r="F151" s="205" t="s">
        <v>703</v>
      </c>
      <c r="G151" s="459">
        <v>27287.3</v>
      </c>
    </row>
    <row r="152" spans="1:7" ht="28.5" customHeight="1" x14ac:dyDescent="0.3">
      <c r="A152" s="574"/>
      <c r="B152" s="244"/>
      <c r="C152" s="236"/>
      <c r="D152" s="236"/>
      <c r="E152" s="246"/>
      <c r="F152" s="205" t="s">
        <v>704</v>
      </c>
      <c r="G152" s="459">
        <v>26629.3</v>
      </c>
    </row>
    <row r="153" spans="1:7" ht="34.5" customHeight="1" x14ac:dyDescent="0.3">
      <c r="A153" s="574"/>
      <c r="B153" s="244"/>
      <c r="C153" s="236"/>
      <c r="D153" s="236"/>
      <c r="E153" s="246"/>
      <c r="F153" s="205" t="s">
        <v>705</v>
      </c>
      <c r="G153" s="459">
        <v>21154.6</v>
      </c>
    </row>
    <row r="154" spans="1:7" ht="38.25" customHeight="1" x14ac:dyDescent="0.3">
      <c r="A154" s="574"/>
      <c r="B154" s="244"/>
      <c r="C154" s="236"/>
      <c r="D154" s="236"/>
      <c r="E154" s="246"/>
      <c r="F154" s="205" t="s">
        <v>706</v>
      </c>
      <c r="G154" s="459">
        <v>460112.4</v>
      </c>
    </row>
    <row r="155" spans="1:7" ht="33" customHeight="1" x14ac:dyDescent="0.3">
      <c r="A155" s="574"/>
      <c r="B155" s="244"/>
      <c r="C155" s="236"/>
      <c r="D155" s="236"/>
      <c r="E155" s="246"/>
      <c r="F155" s="240" t="s">
        <v>707</v>
      </c>
      <c r="G155" s="459">
        <v>183062</v>
      </c>
    </row>
    <row r="156" spans="1:7" ht="29.25" customHeight="1" x14ac:dyDescent="0.3">
      <c r="A156" s="574"/>
      <c r="B156" s="244"/>
      <c r="C156" s="236"/>
      <c r="D156" s="236"/>
      <c r="E156" s="246"/>
      <c r="F156" s="240" t="s">
        <v>708</v>
      </c>
      <c r="G156" s="459">
        <v>39317.300000000003</v>
      </c>
    </row>
    <row r="157" spans="1:7" ht="51" customHeight="1" x14ac:dyDescent="0.3">
      <c r="A157" s="574"/>
      <c r="B157" s="244"/>
      <c r="C157" s="236"/>
      <c r="D157" s="236"/>
      <c r="E157" s="246"/>
      <c r="F157" s="240" t="s">
        <v>709</v>
      </c>
      <c r="G157" s="459">
        <v>255001.3</v>
      </c>
    </row>
    <row r="158" spans="1:7" ht="45.6" customHeight="1" x14ac:dyDescent="0.3">
      <c r="A158" s="574"/>
      <c r="B158" s="244"/>
      <c r="C158" s="236"/>
      <c r="D158" s="236"/>
      <c r="E158" s="246"/>
      <c r="F158" s="239" t="s">
        <v>298</v>
      </c>
      <c r="G158" s="458">
        <f>G159</f>
        <v>55868</v>
      </c>
    </row>
    <row r="159" spans="1:7" ht="35.25" customHeight="1" x14ac:dyDescent="0.3">
      <c r="A159" s="574"/>
      <c r="B159" s="244"/>
      <c r="C159" s="236"/>
      <c r="D159" s="236"/>
      <c r="E159" s="246"/>
      <c r="F159" s="247" t="s">
        <v>710</v>
      </c>
      <c r="G159" s="473">
        <v>55868</v>
      </c>
    </row>
    <row r="160" spans="1:7" ht="37.9" customHeight="1" x14ac:dyDescent="0.3">
      <c r="A160" s="574"/>
      <c r="B160" s="244"/>
      <c r="C160" s="236"/>
      <c r="D160" s="236"/>
      <c r="E160" s="246"/>
      <c r="F160" s="239" t="s">
        <v>343</v>
      </c>
      <c r="G160" s="458">
        <f>G161+G162</f>
        <v>23091.699999999997</v>
      </c>
    </row>
    <row r="161" spans="1:7" ht="26.25" customHeight="1" x14ac:dyDescent="0.3">
      <c r="A161" s="574"/>
      <c r="B161" s="244"/>
      <c r="C161" s="236"/>
      <c r="D161" s="236"/>
      <c r="E161" s="246"/>
      <c r="F161" s="247" t="s">
        <v>711</v>
      </c>
      <c r="G161" s="459">
        <v>13035.4</v>
      </c>
    </row>
    <row r="162" spans="1:7" ht="34.5" customHeight="1" x14ac:dyDescent="0.3">
      <c r="A162" s="574"/>
      <c r="B162" s="244"/>
      <c r="C162" s="236"/>
      <c r="D162" s="236"/>
      <c r="E162" s="246"/>
      <c r="F162" s="247" t="s">
        <v>712</v>
      </c>
      <c r="G162" s="459">
        <v>10056.299999999999</v>
      </c>
    </row>
    <row r="163" spans="1:7" ht="34.5" customHeight="1" x14ac:dyDescent="0.3">
      <c r="A163" s="574"/>
      <c r="B163" s="244"/>
      <c r="C163" s="236"/>
      <c r="D163" s="236"/>
      <c r="E163" s="246"/>
      <c r="F163" s="248" t="s">
        <v>344</v>
      </c>
      <c r="G163" s="458">
        <f t="shared" ref="G163" si="8">G164</f>
        <v>23750.400000000001</v>
      </c>
    </row>
    <row r="164" spans="1:7" ht="27" customHeight="1" x14ac:dyDescent="0.3">
      <c r="A164" s="574"/>
      <c r="B164" s="244"/>
      <c r="C164" s="236"/>
      <c r="D164" s="236"/>
      <c r="E164" s="246"/>
      <c r="F164" s="247" t="s">
        <v>713</v>
      </c>
      <c r="G164" s="473">
        <v>23750.400000000001</v>
      </c>
    </row>
    <row r="165" spans="1:7" ht="34.5" customHeight="1" x14ac:dyDescent="0.3">
      <c r="A165" s="574"/>
      <c r="B165" s="244"/>
      <c r="C165" s="236"/>
      <c r="D165" s="236"/>
      <c r="E165" s="246"/>
      <c r="F165" s="248" t="s">
        <v>345</v>
      </c>
      <c r="G165" s="458">
        <f t="shared" ref="G165" si="9">G166</f>
        <v>25358</v>
      </c>
    </row>
    <row r="166" spans="1:7" ht="26.25" customHeight="1" x14ac:dyDescent="0.3">
      <c r="A166" s="574"/>
      <c r="B166" s="244"/>
      <c r="C166" s="236"/>
      <c r="D166" s="236"/>
      <c r="E166" s="246"/>
      <c r="F166" s="240" t="s">
        <v>714</v>
      </c>
      <c r="G166" s="473">
        <v>25358</v>
      </c>
    </row>
    <row r="167" spans="1:7" ht="34.5" customHeight="1" x14ac:dyDescent="0.3">
      <c r="A167" s="574"/>
      <c r="B167" s="244"/>
      <c r="C167" s="236"/>
      <c r="D167" s="236"/>
      <c r="E167" s="246"/>
      <c r="F167" s="365" t="s">
        <v>346</v>
      </c>
      <c r="G167" s="458">
        <f t="shared" ref="G167" si="10">G168+G169</f>
        <v>79394.5</v>
      </c>
    </row>
    <row r="168" spans="1:7" ht="36" customHeight="1" x14ac:dyDescent="0.3">
      <c r="A168" s="574"/>
      <c r="B168" s="244"/>
      <c r="C168" s="236"/>
      <c r="D168" s="236"/>
      <c r="E168" s="246"/>
      <c r="F168" s="240" t="s">
        <v>715</v>
      </c>
      <c r="G168" s="459">
        <v>54062.7</v>
      </c>
    </row>
    <row r="169" spans="1:7" ht="38.25" customHeight="1" x14ac:dyDescent="0.3">
      <c r="A169" s="574"/>
      <c r="B169" s="244"/>
      <c r="C169" s="236"/>
      <c r="D169" s="236"/>
      <c r="E169" s="246"/>
      <c r="F169" s="240" t="s">
        <v>716</v>
      </c>
      <c r="G169" s="459">
        <v>25331.8</v>
      </c>
    </row>
    <row r="170" spans="1:7" ht="33.75" customHeight="1" x14ac:dyDescent="0.3">
      <c r="A170" s="574"/>
      <c r="B170" s="244"/>
      <c r="C170" s="236"/>
      <c r="D170" s="236"/>
      <c r="E170" s="246"/>
      <c r="F170" s="365" t="s">
        <v>347</v>
      </c>
      <c r="G170" s="458">
        <f t="shared" ref="G170" si="11">G171</f>
        <v>15858.7</v>
      </c>
    </row>
    <row r="171" spans="1:7" ht="24" customHeight="1" x14ac:dyDescent="0.3">
      <c r="A171" s="574"/>
      <c r="B171" s="244"/>
      <c r="C171" s="236"/>
      <c r="D171" s="236"/>
      <c r="E171" s="246"/>
      <c r="F171" s="240" t="s">
        <v>717</v>
      </c>
      <c r="G171" s="473">
        <v>15858.7</v>
      </c>
    </row>
    <row r="172" spans="1:7" ht="34.5" customHeight="1" x14ac:dyDescent="0.3">
      <c r="A172" s="574"/>
      <c r="B172" s="244"/>
      <c r="C172" s="236"/>
      <c r="D172" s="236"/>
      <c r="E172" s="246"/>
      <c r="F172" s="365" t="s">
        <v>348</v>
      </c>
      <c r="G172" s="458">
        <f t="shared" ref="G172" si="12">G173</f>
        <v>17823.400000000001</v>
      </c>
    </row>
    <row r="173" spans="1:7" ht="25.5" customHeight="1" x14ac:dyDescent="0.3">
      <c r="A173" s="574"/>
      <c r="B173" s="244"/>
      <c r="C173" s="236"/>
      <c r="D173" s="236"/>
      <c r="E173" s="246"/>
      <c r="F173" s="240" t="s">
        <v>718</v>
      </c>
      <c r="G173" s="473">
        <v>17823.400000000001</v>
      </c>
    </row>
    <row r="174" spans="1:7" ht="39.75" customHeight="1" x14ac:dyDescent="0.3">
      <c r="A174" s="574"/>
      <c r="B174" s="216">
        <v>11005</v>
      </c>
      <c r="C174" s="550" t="s">
        <v>299</v>
      </c>
      <c r="D174" s="550"/>
      <c r="E174" s="550"/>
      <c r="F174" s="365" t="s">
        <v>267</v>
      </c>
      <c r="G174" s="458">
        <f>G176+G177+G178</f>
        <v>46800</v>
      </c>
    </row>
    <row r="175" spans="1:7" ht="18.75" customHeight="1" x14ac:dyDescent="0.3">
      <c r="A175" s="574"/>
      <c r="B175" s="216"/>
      <c r="C175" s="227"/>
      <c r="D175" s="667" t="s">
        <v>86</v>
      </c>
      <c r="E175" s="668"/>
      <c r="F175" s="249"/>
      <c r="G175" s="458"/>
    </row>
    <row r="176" spans="1:7" ht="87.75" customHeight="1" x14ac:dyDescent="0.3">
      <c r="A176" s="574"/>
      <c r="B176" s="244"/>
      <c r="C176" s="236"/>
      <c r="D176" s="236"/>
      <c r="E176" s="227" t="s">
        <v>300</v>
      </c>
      <c r="F176" s="205" t="s">
        <v>262</v>
      </c>
      <c r="G176" s="473">
        <v>26000</v>
      </c>
    </row>
    <row r="177" spans="1:7" ht="36" customHeight="1" x14ac:dyDescent="0.3">
      <c r="A177" s="574"/>
      <c r="B177" s="244"/>
      <c r="C177" s="236"/>
      <c r="D177" s="236"/>
      <c r="E177" s="227" t="s">
        <v>823</v>
      </c>
      <c r="F177" s="205" t="s">
        <v>719</v>
      </c>
      <c r="G177" s="473">
        <v>15000</v>
      </c>
    </row>
    <row r="178" spans="1:7" ht="41.25" customHeight="1" x14ac:dyDescent="0.3">
      <c r="A178" s="574"/>
      <c r="B178" s="244"/>
      <c r="C178" s="236"/>
      <c r="D178" s="236"/>
      <c r="E178" s="227" t="s">
        <v>301</v>
      </c>
      <c r="F178" s="205" t="s">
        <v>719</v>
      </c>
      <c r="G178" s="473">
        <v>5800</v>
      </c>
    </row>
    <row r="179" spans="1:7" ht="41.25" customHeight="1" x14ac:dyDescent="0.3">
      <c r="A179" s="574"/>
      <c r="B179" s="216">
        <v>11007</v>
      </c>
      <c r="C179" s="550" t="s">
        <v>302</v>
      </c>
      <c r="D179" s="550"/>
      <c r="E179" s="550" t="s">
        <v>303</v>
      </c>
      <c r="F179" s="365" t="s">
        <v>267</v>
      </c>
      <c r="G179" s="474">
        <f>G180</f>
        <v>40625</v>
      </c>
    </row>
    <row r="180" spans="1:7" ht="27.75" customHeight="1" x14ac:dyDescent="0.3">
      <c r="A180" s="574"/>
      <c r="B180" s="250"/>
      <c r="C180" s="236"/>
      <c r="D180" s="236"/>
      <c r="E180" s="227"/>
      <c r="F180" s="205" t="s">
        <v>262</v>
      </c>
      <c r="G180" s="473">
        <v>40625</v>
      </c>
    </row>
    <row r="181" spans="1:7" ht="48.75" customHeight="1" x14ac:dyDescent="0.3">
      <c r="A181" s="574"/>
      <c r="B181" s="216">
        <v>11008</v>
      </c>
      <c r="C181" s="550" t="s">
        <v>304</v>
      </c>
      <c r="D181" s="550"/>
      <c r="E181" s="550" t="s">
        <v>303</v>
      </c>
      <c r="F181" s="365" t="s">
        <v>267</v>
      </c>
      <c r="G181" s="474">
        <f>G182</f>
        <v>6000</v>
      </c>
    </row>
    <row r="182" spans="1:7" ht="87" customHeight="1" x14ac:dyDescent="0.3">
      <c r="A182" s="202"/>
      <c r="B182" s="250"/>
      <c r="C182" s="236"/>
      <c r="D182" s="236"/>
      <c r="E182" s="227"/>
      <c r="F182" s="205" t="s">
        <v>720</v>
      </c>
      <c r="G182" s="473">
        <v>6000</v>
      </c>
    </row>
    <row r="183" spans="1:7" ht="57.75" customHeight="1" x14ac:dyDescent="0.3">
      <c r="A183" s="202"/>
      <c r="B183" s="216">
        <v>11009</v>
      </c>
      <c r="C183" s="550" t="s">
        <v>825</v>
      </c>
      <c r="D183" s="550"/>
      <c r="E183" s="550"/>
      <c r="F183" s="365" t="s">
        <v>267</v>
      </c>
      <c r="G183" s="474">
        <f>G184</f>
        <v>11750.4</v>
      </c>
    </row>
    <row r="184" spans="1:7" ht="37.5" customHeight="1" x14ac:dyDescent="0.3">
      <c r="A184" s="202"/>
      <c r="B184" s="250"/>
      <c r="C184" s="236"/>
      <c r="D184" s="236"/>
      <c r="E184" s="227"/>
      <c r="F184" s="240" t="s">
        <v>721</v>
      </c>
      <c r="G184" s="471">
        <v>11750.4</v>
      </c>
    </row>
    <row r="185" spans="1:7" ht="39" customHeight="1" x14ac:dyDescent="0.3">
      <c r="A185" s="202"/>
      <c r="B185" s="216">
        <v>11010</v>
      </c>
      <c r="C185" s="550" t="s">
        <v>305</v>
      </c>
      <c r="D185" s="550"/>
      <c r="E185" s="550"/>
      <c r="F185" s="365" t="s">
        <v>267</v>
      </c>
      <c r="G185" s="475">
        <f>G186</f>
        <v>49920</v>
      </c>
    </row>
    <row r="186" spans="1:7" ht="36.75" customHeight="1" x14ac:dyDescent="0.3">
      <c r="A186" s="202"/>
      <c r="B186" s="250"/>
      <c r="C186" s="236"/>
      <c r="D186" s="236"/>
      <c r="E186" s="227"/>
      <c r="F186" s="240" t="s">
        <v>306</v>
      </c>
      <c r="G186" s="471">
        <v>49920</v>
      </c>
    </row>
    <row r="187" spans="1:7" ht="40.5" customHeight="1" x14ac:dyDescent="0.3">
      <c r="A187" s="202"/>
      <c r="B187" s="216">
        <v>32010</v>
      </c>
      <c r="C187" s="689" t="s">
        <v>722</v>
      </c>
      <c r="D187" s="690"/>
      <c r="E187" s="691"/>
      <c r="F187" s="365" t="s">
        <v>267</v>
      </c>
      <c r="G187" s="475">
        <f>G188</f>
        <v>131317</v>
      </c>
    </row>
    <row r="188" spans="1:7" ht="48.75" customHeight="1" x14ac:dyDescent="0.3">
      <c r="A188" s="206"/>
      <c r="B188" s="250"/>
      <c r="C188" s="236"/>
      <c r="D188" s="236"/>
      <c r="E188" s="227"/>
      <c r="F188" s="240" t="s">
        <v>723</v>
      </c>
      <c r="G188" s="471">
        <v>131317</v>
      </c>
    </row>
    <row r="189" spans="1:7" ht="38.25" customHeight="1" x14ac:dyDescent="0.3">
      <c r="A189" s="210">
        <v>1111</v>
      </c>
      <c r="B189" s="552" t="s">
        <v>251</v>
      </c>
      <c r="C189" s="553"/>
      <c r="D189" s="553"/>
      <c r="E189" s="554"/>
      <c r="F189" s="234"/>
      <c r="G189" s="458">
        <f>G190+G192+G194+G196+G198</f>
        <v>249459.20000000001</v>
      </c>
    </row>
    <row r="190" spans="1:7" ht="44.25" customHeight="1" x14ac:dyDescent="0.3">
      <c r="A190" s="580"/>
      <c r="B190" s="391">
        <v>11001</v>
      </c>
      <c r="C190" s="660" t="s">
        <v>307</v>
      </c>
      <c r="D190" s="660"/>
      <c r="E190" s="660"/>
      <c r="F190" s="365" t="s">
        <v>891</v>
      </c>
      <c r="G190" s="458">
        <f>G191</f>
        <v>43113.5</v>
      </c>
    </row>
    <row r="191" spans="1:7" ht="46.5" customHeight="1" x14ac:dyDescent="0.3">
      <c r="A191" s="582"/>
      <c r="B191" s="356"/>
      <c r="C191" s="357"/>
      <c r="D191" s="357"/>
      <c r="E191" s="357"/>
      <c r="F191" s="205" t="s">
        <v>890</v>
      </c>
      <c r="G191" s="459">
        <v>43113.5</v>
      </c>
    </row>
    <row r="192" spans="1:7" ht="39.75" customHeight="1" x14ac:dyDescent="0.3">
      <c r="A192" s="582"/>
      <c r="B192" s="381">
        <v>11003</v>
      </c>
      <c r="C192" s="550" t="s">
        <v>308</v>
      </c>
      <c r="D192" s="550"/>
      <c r="E192" s="550"/>
      <c r="F192" s="365" t="s">
        <v>891</v>
      </c>
      <c r="G192" s="458">
        <f>G193</f>
        <v>59989.5</v>
      </c>
    </row>
    <row r="193" spans="1:7" ht="44.25" customHeight="1" x14ac:dyDescent="0.3">
      <c r="A193" s="582"/>
      <c r="B193" s="381"/>
      <c r="C193" s="251"/>
      <c r="D193" s="251"/>
      <c r="E193" s="251"/>
      <c r="F193" s="205" t="s">
        <v>618</v>
      </c>
      <c r="G193" s="459">
        <v>59989.5</v>
      </c>
    </row>
    <row r="194" spans="1:7" ht="67.5" customHeight="1" x14ac:dyDescent="0.3">
      <c r="A194" s="582"/>
      <c r="B194" s="381">
        <v>11007</v>
      </c>
      <c r="C194" s="657" t="s">
        <v>393</v>
      </c>
      <c r="D194" s="658"/>
      <c r="E194" s="659"/>
      <c r="F194" s="365" t="s">
        <v>891</v>
      </c>
      <c r="G194" s="458">
        <f>G195</f>
        <v>45010.7</v>
      </c>
    </row>
    <row r="195" spans="1:7" ht="36.75" customHeight="1" x14ac:dyDescent="0.3">
      <c r="A195" s="582"/>
      <c r="B195" s="381"/>
      <c r="C195" s="251"/>
      <c r="D195" s="251"/>
      <c r="E195" s="251"/>
      <c r="F195" s="205" t="s">
        <v>892</v>
      </c>
      <c r="G195" s="459">
        <v>45010.7</v>
      </c>
    </row>
    <row r="196" spans="1:7" ht="69" customHeight="1" x14ac:dyDescent="0.3">
      <c r="A196" s="582"/>
      <c r="B196" s="381">
        <v>12007</v>
      </c>
      <c r="C196" s="644" t="s">
        <v>309</v>
      </c>
      <c r="D196" s="644"/>
      <c r="E196" s="644"/>
      <c r="F196" s="365" t="s">
        <v>267</v>
      </c>
      <c r="G196" s="458">
        <f>G197</f>
        <v>35045.5</v>
      </c>
    </row>
    <row r="197" spans="1:7" ht="31.15" customHeight="1" x14ac:dyDescent="0.3">
      <c r="A197" s="582"/>
      <c r="B197" s="381"/>
      <c r="C197" s="357"/>
      <c r="D197" s="357"/>
      <c r="E197" s="357"/>
      <c r="F197" s="205" t="s">
        <v>893</v>
      </c>
      <c r="G197" s="459">
        <v>35045.5</v>
      </c>
    </row>
    <row r="198" spans="1:7" ht="44.25" customHeight="1" x14ac:dyDescent="0.3">
      <c r="A198" s="582"/>
      <c r="B198" s="381">
        <v>12008</v>
      </c>
      <c r="C198" s="644" t="s">
        <v>310</v>
      </c>
      <c r="D198" s="644"/>
      <c r="E198" s="644"/>
      <c r="F198" s="365" t="s">
        <v>221</v>
      </c>
      <c r="G198" s="458">
        <f>G199</f>
        <v>66300</v>
      </c>
    </row>
    <row r="199" spans="1:7" ht="54" customHeight="1" x14ac:dyDescent="0.3">
      <c r="A199" s="581"/>
      <c r="B199" s="381"/>
      <c r="C199" s="357"/>
      <c r="D199" s="357"/>
      <c r="E199" s="357"/>
      <c r="F199" s="205" t="s">
        <v>625</v>
      </c>
      <c r="G199" s="459">
        <v>66300</v>
      </c>
    </row>
    <row r="200" spans="1:7" ht="35.25" customHeight="1" x14ac:dyDescent="0.3">
      <c r="A200" s="252">
        <v>1115</v>
      </c>
      <c r="B200" s="552" t="s">
        <v>311</v>
      </c>
      <c r="C200" s="553"/>
      <c r="D200" s="553"/>
      <c r="E200" s="554"/>
      <c r="F200" s="253"/>
      <c r="G200" s="458">
        <f>G201+G208+G211+G213+G215+G217</f>
        <v>2353323.7999999998</v>
      </c>
    </row>
    <row r="201" spans="1:7" ht="56.25" customHeight="1" x14ac:dyDescent="0.3">
      <c r="A201" s="548"/>
      <c r="B201" s="255">
        <v>11001</v>
      </c>
      <c r="C201" s="567" t="s">
        <v>312</v>
      </c>
      <c r="D201" s="568"/>
      <c r="E201" s="569"/>
      <c r="F201" s="352" t="s">
        <v>283</v>
      </c>
      <c r="G201" s="462">
        <f>SUM(G203:G207)</f>
        <v>23482.3</v>
      </c>
    </row>
    <row r="202" spans="1:7" ht="23.25" customHeight="1" x14ac:dyDescent="0.3">
      <c r="A202" s="549"/>
      <c r="B202" s="255"/>
      <c r="C202" s="219"/>
      <c r="D202" s="705" t="s">
        <v>313</v>
      </c>
      <c r="E202" s="706"/>
      <c r="F202" s="218"/>
      <c r="G202" s="462"/>
    </row>
    <row r="203" spans="1:7" ht="106.5" customHeight="1" x14ac:dyDescent="0.3">
      <c r="A203" s="549"/>
      <c r="B203" s="256"/>
      <c r="C203" s="224"/>
      <c r="D203" s="224"/>
      <c r="E203" s="257" t="s">
        <v>826</v>
      </c>
      <c r="F203" s="205" t="s">
        <v>314</v>
      </c>
      <c r="G203" s="464">
        <v>5000</v>
      </c>
    </row>
    <row r="204" spans="1:7" ht="20.25" customHeight="1" x14ac:dyDescent="0.3">
      <c r="A204" s="549"/>
      <c r="B204" s="256"/>
      <c r="C204" s="224"/>
      <c r="D204" s="224"/>
      <c r="E204" s="257" t="s">
        <v>315</v>
      </c>
      <c r="F204" s="205" t="s">
        <v>314</v>
      </c>
      <c r="G204" s="464">
        <v>5000</v>
      </c>
    </row>
    <row r="205" spans="1:7" ht="99" x14ac:dyDescent="0.3">
      <c r="A205" s="549"/>
      <c r="B205" s="256"/>
      <c r="C205" s="224"/>
      <c r="D205" s="224"/>
      <c r="E205" s="257" t="s">
        <v>621</v>
      </c>
      <c r="F205" s="205" t="s">
        <v>314</v>
      </c>
      <c r="G205" s="464">
        <f>9000-8623.5</f>
        <v>376.5</v>
      </c>
    </row>
    <row r="206" spans="1:7" ht="32.25" customHeight="1" x14ac:dyDescent="0.3">
      <c r="A206" s="549"/>
      <c r="B206" s="256"/>
      <c r="C206" s="224"/>
      <c r="D206" s="224"/>
      <c r="E206" s="257" t="s">
        <v>316</v>
      </c>
      <c r="F206" s="205" t="s">
        <v>314</v>
      </c>
      <c r="G206" s="464">
        <f>9553.8</f>
        <v>9553.7999999999993</v>
      </c>
    </row>
    <row r="207" spans="1:7" ht="36" customHeight="1" x14ac:dyDescent="0.3">
      <c r="A207" s="549"/>
      <c r="B207" s="256"/>
      <c r="C207" s="224"/>
      <c r="D207" s="224"/>
      <c r="E207" s="257" t="s">
        <v>622</v>
      </c>
      <c r="F207" s="205" t="s">
        <v>314</v>
      </c>
      <c r="G207" s="464">
        <v>3552</v>
      </c>
    </row>
    <row r="208" spans="1:7" ht="40.5" customHeight="1" x14ac:dyDescent="0.3">
      <c r="A208" s="549"/>
      <c r="B208" s="256">
        <v>11002</v>
      </c>
      <c r="C208" s="567" t="s">
        <v>317</v>
      </c>
      <c r="D208" s="568"/>
      <c r="E208" s="569"/>
      <c r="F208" s="352" t="s">
        <v>283</v>
      </c>
      <c r="G208" s="458">
        <f>G209+G210</f>
        <v>6794.4</v>
      </c>
    </row>
    <row r="209" spans="1:7" ht="46.5" customHeight="1" x14ac:dyDescent="0.3">
      <c r="A209" s="549"/>
      <c r="B209" s="256"/>
      <c r="C209" s="234"/>
      <c r="D209" s="234"/>
      <c r="E209" s="258" t="s">
        <v>318</v>
      </c>
      <c r="F209" s="259" t="s">
        <v>623</v>
      </c>
      <c r="G209" s="464">
        <v>4212</v>
      </c>
    </row>
    <row r="210" spans="1:7" ht="37.15" customHeight="1" x14ac:dyDescent="0.3">
      <c r="A210" s="549"/>
      <c r="B210" s="256"/>
      <c r="C210" s="234"/>
      <c r="D210" s="234"/>
      <c r="E210" s="258" t="s">
        <v>319</v>
      </c>
      <c r="F210" s="259" t="s">
        <v>314</v>
      </c>
      <c r="G210" s="464">
        <v>2582.4</v>
      </c>
    </row>
    <row r="211" spans="1:7" ht="36.6" customHeight="1" x14ac:dyDescent="0.3">
      <c r="A211" s="549"/>
      <c r="B211" s="256">
        <v>11003</v>
      </c>
      <c r="C211" s="550" t="s">
        <v>320</v>
      </c>
      <c r="D211" s="550"/>
      <c r="E211" s="550"/>
      <c r="F211" s="352" t="s">
        <v>283</v>
      </c>
      <c r="G211" s="458">
        <f>G212</f>
        <v>9194.4</v>
      </c>
    </row>
    <row r="212" spans="1:7" ht="46.15" customHeight="1" x14ac:dyDescent="0.3">
      <c r="A212" s="549"/>
      <c r="B212" s="256"/>
      <c r="C212" s="234"/>
      <c r="D212" s="234"/>
      <c r="E212" s="258"/>
      <c r="F212" s="205" t="s">
        <v>314</v>
      </c>
      <c r="G212" s="466">
        <v>9194.4</v>
      </c>
    </row>
    <row r="213" spans="1:7" ht="36.6" customHeight="1" x14ac:dyDescent="0.3">
      <c r="A213" s="549"/>
      <c r="B213" s="256">
        <v>11006</v>
      </c>
      <c r="C213" s="567" t="s">
        <v>624</v>
      </c>
      <c r="D213" s="568"/>
      <c r="E213" s="569"/>
      <c r="F213" s="352" t="s">
        <v>283</v>
      </c>
      <c r="G213" s="462">
        <f>G214</f>
        <v>6720.7</v>
      </c>
    </row>
    <row r="214" spans="1:7" ht="46.15" customHeight="1" x14ac:dyDescent="0.3">
      <c r="A214" s="549"/>
      <c r="B214" s="256"/>
      <c r="C214" s="224"/>
      <c r="D214" s="224"/>
      <c r="E214" s="257"/>
      <c r="F214" s="205" t="s">
        <v>314</v>
      </c>
      <c r="G214" s="466">
        <v>6720.7</v>
      </c>
    </row>
    <row r="215" spans="1:7" ht="46.15" customHeight="1" x14ac:dyDescent="0.3">
      <c r="A215" s="549"/>
      <c r="B215" s="256">
        <v>12001</v>
      </c>
      <c r="C215" s="545" t="s">
        <v>321</v>
      </c>
      <c r="D215" s="546"/>
      <c r="E215" s="547"/>
      <c r="F215" s="365" t="s">
        <v>267</v>
      </c>
      <c r="G215" s="458">
        <f>G216</f>
        <v>2149200</v>
      </c>
    </row>
    <row r="216" spans="1:7" ht="36.6" customHeight="1" x14ac:dyDescent="0.3">
      <c r="A216" s="549"/>
      <c r="B216" s="256"/>
      <c r="C216" s="260"/>
      <c r="D216" s="261"/>
      <c r="E216" s="262"/>
      <c r="F216" s="205" t="s">
        <v>625</v>
      </c>
      <c r="G216" s="466">
        <v>2149200</v>
      </c>
    </row>
    <row r="217" spans="1:7" ht="34.5" customHeight="1" x14ac:dyDescent="0.3">
      <c r="A217" s="549"/>
      <c r="B217" s="256">
        <v>32001</v>
      </c>
      <c r="C217" s="545" t="s">
        <v>322</v>
      </c>
      <c r="D217" s="546"/>
      <c r="E217" s="547"/>
      <c r="F217" s="352" t="s">
        <v>283</v>
      </c>
      <c r="G217" s="458">
        <f>G218</f>
        <v>157932</v>
      </c>
    </row>
    <row r="218" spans="1:7" ht="40.5" customHeight="1" x14ac:dyDescent="0.3">
      <c r="A218" s="206"/>
      <c r="B218" s="256"/>
      <c r="C218" s="234"/>
      <c r="D218" s="234"/>
      <c r="E218" s="258"/>
      <c r="F218" s="205" t="s">
        <v>314</v>
      </c>
      <c r="G218" s="466">
        <v>157932</v>
      </c>
    </row>
    <row r="219" spans="1:7" ht="40.5" customHeight="1" x14ac:dyDescent="0.3">
      <c r="A219" s="202">
        <v>1124</v>
      </c>
      <c r="B219" s="647" t="s">
        <v>323</v>
      </c>
      <c r="C219" s="648"/>
      <c r="D219" s="648"/>
      <c r="E219" s="649"/>
      <c r="F219" s="205"/>
      <c r="G219" s="458">
        <f>G220+G222+G255+G268+G272</f>
        <v>1763375.7</v>
      </c>
    </row>
    <row r="220" spans="1:7" ht="38.25" customHeight="1" x14ac:dyDescent="0.3">
      <c r="A220" s="555"/>
      <c r="B220" s="356">
        <v>11002</v>
      </c>
      <c r="C220" s="694" t="s">
        <v>324</v>
      </c>
      <c r="D220" s="695"/>
      <c r="E220" s="696"/>
      <c r="F220" s="352" t="s">
        <v>283</v>
      </c>
      <c r="G220" s="474">
        <f>G221</f>
        <v>45342</v>
      </c>
    </row>
    <row r="221" spans="1:7" ht="26.25" customHeight="1" x14ac:dyDescent="0.3">
      <c r="A221" s="549"/>
      <c r="B221" s="234"/>
      <c r="C221" s="236"/>
      <c r="D221" s="236"/>
      <c r="E221" s="263"/>
      <c r="F221" s="205" t="s">
        <v>733</v>
      </c>
      <c r="G221" s="459">
        <v>45342</v>
      </c>
    </row>
    <row r="222" spans="1:7" ht="34.5" customHeight="1" x14ac:dyDescent="0.3">
      <c r="A222" s="549"/>
      <c r="B222" s="356">
        <v>11003</v>
      </c>
      <c r="C222" s="694" t="s">
        <v>325</v>
      </c>
      <c r="D222" s="695"/>
      <c r="E222" s="696"/>
      <c r="F222" s="352" t="s">
        <v>283</v>
      </c>
      <c r="G222" s="474">
        <f>G224+G235+G245</f>
        <v>63360.4</v>
      </c>
    </row>
    <row r="223" spans="1:7" x14ac:dyDescent="0.3">
      <c r="A223" s="549"/>
      <c r="B223" s="356"/>
      <c r="C223" s="264"/>
      <c r="D223" s="667" t="s">
        <v>86</v>
      </c>
      <c r="E223" s="668"/>
      <c r="F223" s="381"/>
      <c r="G223" s="474"/>
    </row>
    <row r="224" spans="1:7" ht="60.75" customHeight="1" x14ac:dyDescent="0.3">
      <c r="A224" s="549"/>
      <c r="B224" s="356"/>
      <c r="C224" s="264"/>
      <c r="D224" s="265"/>
      <c r="E224" s="214" t="s">
        <v>627</v>
      </c>
      <c r="F224" s="214"/>
      <c r="G224" s="458">
        <f>SUM(G226:G234)</f>
        <v>10800</v>
      </c>
    </row>
    <row r="225" spans="1:7" ht="21.75" customHeight="1" x14ac:dyDescent="0.3">
      <c r="A225" s="549"/>
      <c r="B225" s="356"/>
      <c r="C225" s="264"/>
      <c r="D225" s="265"/>
      <c r="E225" s="266" t="s">
        <v>326</v>
      </c>
      <c r="F225" s="266"/>
      <c r="G225" s="458"/>
    </row>
    <row r="226" spans="1:7" ht="32.25" customHeight="1" x14ac:dyDescent="0.3">
      <c r="A226" s="549"/>
      <c r="B226" s="356"/>
      <c r="C226" s="264"/>
      <c r="D226" s="267"/>
      <c r="E226" s="227" t="s">
        <v>628</v>
      </c>
      <c r="F226" s="240" t="s">
        <v>637</v>
      </c>
      <c r="G226" s="473">
        <v>1200</v>
      </c>
    </row>
    <row r="227" spans="1:7" ht="35.25" customHeight="1" x14ac:dyDescent="0.3">
      <c r="A227" s="549"/>
      <c r="B227" s="356"/>
      <c r="C227" s="264"/>
      <c r="D227" s="267"/>
      <c r="E227" s="227" t="s">
        <v>629</v>
      </c>
      <c r="F227" s="240" t="s">
        <v>638</v>
      </c>
      <c r="G227" s="473">
        <v>1200</v>
      </c>
    </row>
    <row r="228" spans="1:7" ht="39.75" customHeight="1" x14ac:dyDescent="0.3">
      <c r="A228" s="549"/>
      <c r="B228" s="356"/>
      <c r="C228" s="264"/>
      <c r="D228" s="267"/>
      <c r="E228" s="227" t="s">
        <v>630</v>
      </c>
      <c r="F228" s="240" t="s">
        <v>639</v>
      </c>
      <c r="G228" s="473">
        <v>1200</v>
      </c>
    </row>
    <row r="229" spans="1:7" ht="35.25" customHeight="1" x14ac:dyDescent="0.3">
      <c r="A229" s="549"/>
      <c r="B229" s="356"/>
      <c r="C229" s="264"/>
      <c r="D229" s="267"/>
      <c r="E229" s="227" t="s">
        <v>631</v>
      </c>
      <c r="F229" s="240" t="s">
        <v>640</v>
      </c>
      <c r="G229" s="473">
        <v>1200</v>
      </c>
    </row>
    <row r="230" spans="1:7" ht="35.25" customHeight="1" x14ac:dyDescent="0.3">
      <c r="A230" s="549"/>
      <c r="B230" s="356"/>
      <c r="C230" s="264"/>
      <c r="D230" s="267"/>
      <c r="E230" s="227" t="s">
        <v>632</v>
      </c>
      <c r="F230" s="240" t="s">
        <v>641</v>
      </c>
      <c r="G230" s="473">
        <v>1200</v>
      </c>
    </row>
    <row r="231" spans="1:7" ht="31.5" customHeight="1" x14ac:dyDescent="0.3">
      <c r="A231" s="549"/>
      <c r="B231" s="356"/>
      <c r="C231" s="264"/>
      <c r="D231" s="267"/>
      <c r="E231" s="227" t="s">
        <v>633</v>
      </c>
      <c r="F231" s="240" t="s">
        <v>642</v>
      </c>
      <c r="G231" s="473">
        <v>1200</v>
      </c>
    </row>
    <row r="232" spans="1:7" ht="30" customHeight="1" x14ac:dyDescent="0.3">
      <c r="A232" s="549"/>
      <c r="B232" s="356"/>
      <c r="C232" s="264"/>
      <c r="D232" s="267"/>
      <c r="E232" s="227" t="s">
        <v>634</v>
      </c>
      <c r="F232" s="240" t="s">
        <v>643</v>
      </c>
      <c r="G232" s="473">
        <v>1200</v>
      </c>
    </row>
    <row r="233" spans="1:7" ht="34.5" customHeight="1" x14ac:dyDescent="0.3">
      <c r="A233" s="549"/>
      <c r="B233" s="268"/>
      <c r="C233" s="269"/>
      <c r="D233" s="270"/>
      <c r="E233" s="271" t="s">
        <v>635</v>
      </c>
      <c r="F233" s="272" t="s">
        <v>644</v>
      </c>
      <c r="G233" s="476">
        <v>1200</v>
      </c>
    </row>
    <row r="234" spans="1:7" ht="34.5" customHeight="1" x14ac:dyDescent="0.3">
      <c r="A234" s="549"/>
      <c r="B234" s="268"/>
      <c r="C234" s="269"/>
      <c r="D234" s="270"/>
      <c r="E234" s="271" t="s">
        <v>636</v>
      </c>
      <c r="F234" s="272" t="s">
        <v>645</v>
      </c>
      <c r="G234" s="476">
        <v>1200</v>
      </c>
    </row>
    <row r="235" spans="1:7" ht="44.25" customHeight="1" x14ac:dyDescent="0.3">
      <c r="A235" s="549"/>
      <c r="B235" s="356"/>
      <c r="C235" s="264"/>
      <c r="D235" s="265"/>
      <c r="E235" s="214" t="s">
        <v>327</v>
      </c>
      <c r="F235" s="214"/>
      <c r="G235" s="458">
        <f>SUM(G237:G244)</f>
        <v>21460.400000000001</v>
      </c>
    </row>
    <row r="236" spans="1:7" x14ac:dyDescent="0.3">
      <c r="A236" s="549"/>
      <c r="B236" s="356"/>
      <c r="C236" s="264"/>
      <c r="D236" s="265"/>
      <c r="E236" s="266" t="s">
        <v>326</v>
      </c>
      <c r="F236" s="266"/>
      <c r="G236" s="458"/>
    </row>
    <row r="237" spans="1:7" ht="36.75" customHeight="1" x14ac:dyDescent="0.3">
      <c r="A237" s="549"/>
      <c r="B237" s="356"/>
      <c r="C237" s="264"/>
      <c r="D237" s="265"/>
      <c r="E237" s="257" t="s">
        <v>646</v>
      </c>
      <c r="F237" s="273" t="s">
        <v>654</v>
      </c>
      <c r="G237" s="477">
        <v>3000</v>
      </c>
    </row>
    <row r="238" spans="1:7" ht="39.75" customHeight="1" x14ac:dyDescent="0.3">
      <c r="A238" s="549"/>
      <c r="B238" s="356"/>
      <c r="C238" s="264"/>
      <c r="D238" s="265"/>
      <c r="E238" s="257" t="s">
        <v>647</v>
      </c>
      <c r="F238" s="273" t="s">
        <v>655</v>
      </c>
      <c r="G238" s="477">
        <v>2300</v>
      </c>
    </row>
    <row r="239" spans="1:7" ht="36" customHeight="1" x14ac:dyDescent="0.3">
      <c r="A239" s="549"/>
      <c r="B239" s="356"/>
      <c r="C239" s="264"/>
      <c r="D239" s="265"/>
      <c r="E239" s="223" t="s">
        <v>648</v>
      </c>
      <c r="F239" s="273" t="s">
        <v>656</v>
      </c>
      <c r="G239" s="477">
        <v>2500</v>
      </c>
    </row>
    <row r="240" spans="1:7" ht="36" customHeight="1" x14ac:dyDescent="0.3">
      <c r="A240" s="549"/>
      <c r="B240" s="356"/>
      <c r="C240" s="264"/>
      <c r="D240" s="265"/>
      <c r="E240" s="257" t="s">
        <v>649</v>
      </c>
      <c r="F240" s="273" t="s">
        <v>657</v>
      </c>
      <c r="G240" s="477">
        <v>2360.4</v>
      </c>
    </row>
    <row r="241" spans="1:7" ht="27" customHeight="1" x14ac:dyDescent="0.3">
      <c r="A241" s="549"/>
      <c r="B241" s="356"/>
      <c r="C241" s="264"/>
      <c r="D241" s="265"/>
      <c r="E241" s="222" t="s">
        <v>650</v>
      </c>
      <c r="F241" s="274" t="s">
        <v>658</v>
      </c>
      <c r="G241" s="477">
        <v>4900</v>
      </c>
    </row>
    <row r="242" spans="1:7" ht="24" customHeight="1" x14ac:dyDescent="0.3">
      <c r="A242" s="549"/>
      <c r="B242" s="356"/>
      <c r="C242" s="264"/>
      <c r="D242" s="265"/>
      <c r="E242" s="225" t="s">
        <v>651</v>
      </c>
      <c r="F242" s="273" t="s">
        <v>659</v>
      </c>
      <c r="G242" s="477">
        <v>1500</v>
      </c>
    </row>
    <row r="243" spans="1:7" ht="23.25" customHeight="1" x14ac:dyDescent="0.3">
      <c r="A243" s="549"/>
      <c r="B243" s="356"/>
      <c r="C243" s="264"/>
      <c r="D243" s="265"/>
      <c r="E243" s="225" t="s">
        <v>652</v>
      </c>
      <c r="F243" s="274" t="s">
        <v>660</v>
      </c>
      <c r="G243" s="477">
        <v>3400</v>
      </c>
    </row>
    <row r="244" spans="1:7" ht="40.5" customHeight="1" x14ac:dyDescent="0.3">
      <c r="A244" s="549"/>
      <c r="B244" s="356"/>
      <c r="C244" s="264"/>
      <c r="D244" s="265"/>
      <c r="E244" s="225" t="s">
        <v>653</v>
      </c>
      <c r="F244" s="274" t="s">
        <v>328</v>
      </c>
      <c r="G244" s="477">
        <v>1500</v>
      </c>
    </row>
    <row r="245" spans="1:7" ht="37.5" customHeight="1" x14ac:dyDescent="0.3">
      <c r="A245" s="549"/>
      <c r="B245" s="356"/>
      <c r="C245" s="264"/>
      <c r="D245" s="265"/>
      <c r="E245" s="214" t="s">
        <v>329</v>
      </c>
      <c r="F245" s="214"/>
      <c r="G245" s="458">
        <f>SUM(G247:G254)</f>
        <v>31100</v>
      </c>
    </row>
    <row r="246" spans="1:7" x14ac:dyDescent="0.3">
      <c r="A246" s="549"/>
      <c r="B246" s="356"/>
      <c r="C246" s="264"/>
      <c r="D246" s="265"/>
      <c r="E246" s="266" t="s">
        <v>326</v>
      </c>
      <c r="F246" s="266"/>
      <c r="G246" s="458"/>
    </row>
    <row r="247" spans="1:7" ht="24.75" customHeight="1" x14ac:dyDescent="0.3">
      <c r="A247" s="549"/>
      <c r="B247" s="356"/>
      <c r="C247" s="264"/>
      <c r="D247" s="265"/>
      <c r="E247" s="223" t="s">
        <v>661</v>
      </c>
      <c r="F247" s="273" t="s">
        <v>734</v>
      </c>
      <c r="G247" s="464">
        <v>3500</v>
      </c>
    </row>
    <row r="248" spans="1:7" ht="30.75" customHeight="1" x14ac:dyDescent="0.3">
      <c r="A248" s="549"/>
      <c r="B248" s="356"/>
      <c r="C248" s="264"/>
      <c r="D248" s="265"/>
      <c r="E248" s="223" t="s">
        <v>662</v>
      </c>
      <c r="F248" s="273" t="s">
        <v>735</v>
      </c>
      <c r="G248" s="464">
        <v>4400</v>
      </c>
    </row>
    <row r="249" spans="1:7" ht="27.75" customHeight="1" x14ac:dyDescent="0.3">
      <c r="A249" s="549"/>
      <c r="B249" s="356"/>
      <c r="C249" s="264"/>
      <c r="D249" s="265"/>
      <c r="E249" s="257" t="s">
        <v>663</v>
      </c>
      <c r="F249" s="274" t="s">
        <v>736</v>
      </c>
      <c r="G249" s="464">
        <v>4400</v>
      </c>
    </row>
    <row r="250" spans="1:7" ht="24" customHeight="1" x14ac:dyDescent="0.3">
      <c r="A250" s="549"/>
      <c r="B250" s="356"/>
      <c r="C250" s="264"/>
      <c r="D250" s="265"/>
      <c r="E250" s="223" t="s">
        <v>664</v>
      </c>
      <c r="F250" s="273" t="s">
        <v>737</v>
      </c>
      <c r="G250" s="464">
        <v>4400</v>
      </c>
    </row>
    <row r="251" spans="1:7" ht="22.5" customHeight="1" x14ac:dyDescent="0.3">
      <c r="A251" s="549"/>
      <c r="B251" s="356"/>
      <c r="C251" s="264"/>
      <c r="D251" s="265"/>
      <c r="E251" s="223" t="s">
        <v>665</v>
      </c>
      <c r="F251" s="273" t="s">
        <v>738</v>
      </c>
      <c r="G251" s="464">
        <v>4300</v>
      </c>
    </row>
    <row r="252" spans="1:7" ht="26.25" customHeight="1" x14ac:dyDescent="0.3">
      <c r="A252" s="549"/>
      <c r="B252" s="356"/>
      <c r="C252" s="264"/>
      <c r="D252" s="265"/>
      <c r="E252" s="223" t="s">
        <v>666</v>
      </c>
      <c r="F252" s="274" t="s">
        <v>739</v>
      </c>
      <c r="G252" s="464">
        <v>2400</v>
      </c>
    </row>
    <row r="253" spans="1:7" ht="20.25" customHeight="1" x14ac:dyDescent="0.3">
      <c r="A253" s="549"/>
      <c r="B253" s="356"/>
      <c r="C253" s="264"/>
      <c r="D253" s="265"/>
      <c r="E253" s="257" t="s">
        <v>667</v>
      </c>
      <c r="F253" s="273" t="s">
        <v>740</v>
      </c>
      <c r="G253" s="464">
        <v>3700</v>
      </c>
    </row>
    <row r="254" spans="1:7" ht="29.25" customHeight="1" x14ac:dyDescent="0.3">
      <c r="A254" s="549"/>
      <c r="B254" s="356"/>
      <c r="C254" s="264"/>
      <c r="D254" s="265"/>
      <c r="E254" s="257" t="s">
        <v>668</v>
      </c>
      <c r="F254" s="273" t="s">
        <v>741</v>
      </c>
      <c r="G254" s="464">
        <v>4000</v>
      </c>
    </row>
    <row r="255" spans="1:7" ht="39" customHeight="1" x14ac:dyDescent="0.3">
      <c r="A255" s="549"/>
      <c r="B255" s="356">
        <v>11004</v>
      </c>
      <c r="C255" s="694" t="s">
        <v>330</v>
      </c>
      <c r="D255" s="695"/>
      <c r="E255" s="696"/>
      <c r="F255" s="243" t="s">
        <v>283</v>
      </c>
      <c r="G255" s="474">
        <f>SUM(G256:G267)</f>
        <v>1579338.9000000001</v>
      </c>
    </row>
    <row r="256" spans="1:7" s="278" customFormat="1" ht="30" customHeight="1" x14ac:dyDescent="0.3">
      <c r="A256" s="549"/>
      <c r="B256" s="275"/>
      <c r="C256" s="276"/>
      <c r="D256" s="276"/>
      <c r="E256" s="276"/>
      <c r="F256" s="277" t="s">
        <v>733</v>
      </c>
      <c r="G256" s="464">
        <v>660194.1</v>
      </c>
    </row>
    <row r="257" spans="1:7" ht="33.6" customHeight="1" x14ac:dyDescent="0.3">
      <c r="A257" s="549"/>
      <c r="B257" s="356"/>
      <c r="C257" s="279"/>
      <c r="D257" s="279"/>
      <c r="E257" s="279"/>
      <c r="F257" s="273" t="s">
        <v>742</v>
      </c>
      <c r="G257" s="464">
        <v>224834</v>
      </c>
    </row>
    <row r="258" spans="1:7" ht="31.15" customHeight="1" x14ac:dyDescent="0.3">
      <c r="A258" s="549"/>
      <c r="B258" s="356"/>
      <c r="C258" s="279"/>
      <c r="D258" s="279"/>
      <c r="E258" s="279"/>
      <c r="F258" s="273" t="s">
        <v>743</v>
      </c>
      <c r="G258" s="464">
        <v>50060.800000000003</v>
      </c>
    </row>
    <row r="259" spans="1:7" ht="34.5" customHeight="1" x14ac:dyDescent="0.3">
      <c r="A259" s="549"/>
      <c r="B259" s="356"/>
      <c r="C259" s="279"/>
      <c r="D259" s="279"/>
      <c r="E259" s="279"/>
      <c r="F259" s="273" t="s">
        <v>744</v>
      </c>
      <c r="G259" s="464">
        <v>48409.599999999999</v>
      </c>
    </row>
    <row r="260" spans="1:7" ht="30" customHeight="1" x14ac:dyDescent="0.3">
      <c r="A260" s="549"/>
      <c r="B260" s="356"/>
      <c r="C260" s="279"/>
      <c r="D260" s="279"/>
      <c r="E260" s="279"/>
      <c r="F260" s="273" t="s">
        <v>745</v>
      </c>
      <c r="G260" s="464">
        <v>59755.3</v>
      </c>
    </row>
    <row r="261" spans="1:7" ht="33.6" customHeight="1" x14ac:dyDescent="0.3">
      <c r="A261" s="549"/>
      <c r="B261" s="356"/>
      <c r="C261" s="279"/>
      <c r="D261" s="279"/>
      <c r="E261" s="279"/>
      <c r="F261" s="273" t="s">
        <v>746</v>
      </c>
      <c r="G261" s="464">
        <v>59104.800000000003</v>
      </c>
    </row>
    <row r="262" spans="1:7" ht="30" customHeight="1" x14ac:dyDescent="0.3">
      <c r="A262" s="549"/>
      <c r="B262" s="356"/>
      <c r="C262" s="279"/>
      <c r="D262" s="279"/>
      <c r="E262" s="279"/>
      <c r="F262" s="273" t="s">
        <v>747</v>
      </c>
      <c r="G262" s="464">
        <v>51207.3</v>
      </c>
    </row>
    <row r="263" spans="1:7" ht="30" customHeight="1" x14ac:dyDescent="0.3">
      <c r="A263" s="549"/>
      <c r="B263" s="356"/>
      <c r="C263" s="279"/>
      <c r="D263" s="279"/>
      <c r="E263" s="279"/>
      <c r="F263" s="273" t="s">
        <v>748</v>
      </c>
      <c r="G263" s="464">
        <v>137397</v>
      </c>
    </row>
    <row r="264" spans="1:7" ht="30" customHeight="1" x14ac:dyDescent="0.3">
      <c r="A264" s="549"/>
      <c r="B264" s="356"/>
      <c r="C264" s="279"/>
      <c r="D264" s="279"/>
      <c r="E264" s="279"/>
      <c r="F264" s="273" t="s">
        <v>749</v>
      </c>
      <c r="G264" s="464">
        <v>69286.899999999994</v>
      </c>
    </row>
    <row r="265" spans="1:7" ht="30" customHeight="1" x14ac:dyDescent="0.3">
      <c r="A265" s="549"/>
      <c r="B265" s="356"/>
      <c r="C265" s="279"/>
      <c r="D265" s="279"/>
      <c r="E265" s="279"/>
      <c r="F265" s="273" t="s">
        <v>750</v>
      </c>
      <c r="G265" s="464">
        <v>42086.6</v>
      </c>
    </row>
    <row r="266" spans="1:7" ht="30" customHeight="1" x14ac:dyDescent="0.3">
      <c r="A266" s="549"/>
      <c r="B266" s="356"/>
      <c r="C266" s="279"/>
      <c r="D266" s="279"/>
      <c r="E266" s="279"/>
      <c r="F266" s="273" t="s">
        <v>751</v>
      </c>
      <c r="G266" s="464">
        <v>136000.70000000001</v>
      </c>
    </row>
    <row r="267" spans="1:7" ht="32.25" customHeight="1" x14ac:dyDescent="0.3">
      <c r="A267" s="549"/>
      <c r="B267" s="356"/>
      <c r="C267" s="279"/>
      <c r="D267" s="279"/>
      <c r="E267" s="279"/>
      <c r="F267" s="273" t="s">
        <v>752</v>
      </c>
      <c r="G267" s="464">
        <v>41001.800000000003</v>
      </c>
    </row>
    <row r="268" spans="1:7" ht="51.75" customHeight="1" x14ac:dyDescent="0.3">
      <c r="A268" s="549"/>
      <c r="B268" s="232">
        <v>11005</v>
      </c>
      <c r="C268" s="601" t="s">
        <v>331</v>
      </c>
      <c r="D268" s="601"/>
      <c r="E268" s="601"/>
      <c r="F268" s="206" t="s">
        <v>283</v>
      </c>
      <c r="G268" s="469">
        <f>G270+G271</f>
        <v>33334.400000000001</v>
      </c>
    </row>
    <row r="269" spans="1:7" ht="17.25" customHeight="1" x14ac:dyDescent="0.3">
      <c r="A269" s="549"/>
      <c r="B269" s="232"/>
      <c r="C269" s="280"/>
      <c r="D269" s="697" t="s">
        <v>86</v>
      </c>
      <c r="E269" s="698"/>
      <c r="F269" s="232"/>
      <c r="G269" s="469"/>
    </row>
    <row r="270" spans="1:7" ht="36" customHeight="1" x14ac:dyDescent="0.3">
      <c r="A270" s="549"/>
      <c r="B270" s="323"/>
      <c r="C270" s="281"/>
      <c r="D270" s="281"/>
      <c r="E270" s="282" t="s">
        <v>332</v>
      </c>
      <c r="F270" s="273" t="s">
        <v>733</v>
      </c>
      <c r="G270" s="478">
        <v>23334.400000000001</v>
      </c>
    </row>
    <row r="271" spans="1:7" ht="33" customHeight="1" x14ac:dyDescent="0.3">
      <c r="A271" s="549"/>
      <c r="B271" s="233"/>
      <c r="C271" s="283"/>
      <c r="D271" s="283"/>
      <c r="E271" s="284" t="s">
        <v>333</v>
      </c>
      <c r="F271" s="273" t="s">
        <v>753</v>
      </c>
      <c r="G271" s="478">
        <v>10000</v>
      </c>
    </row>
    <row r="272" spans="1:7" ht="33" customHeight="1" x14ac:dyDescent="0.3">
      <c r="A272" s="549"/>
      <c r="B272" s="356">
        <v>11007</v>
      </c>
      <c r="C272" s="550" t="s">
        <v>334</v>
      </c>
      <c r="D272" s="550"/>
      <c r="E272" s="550"/>
      <c r="F272" s="352" t="s">
        <v>283</v>
      </c>
      <c r="G272" s="474">
        <f>+G273</f>
        <v>42000</v>
      </c>
    </row>
    <row r="273" spans="1:7" ht="32.450000000000003" customHeight="1" x14ac:dyDescent="0.3">
      <c r="A273" s="556"/>
      <c r="B273" s="234"/>
      <c r="C273" s="236"/>
      <c r="D273" s="236"/>
      <c r="E273" s="246"/>
      <c r="F273" s="205" t="s">
        <v>262</v>
      </c>
      <c r="G273" s="464">
        <v>42000</v>
      </c>
    </row>
    <row r="274" spans="1:7" ht="31.15" customHeight="1" x14ac:dyDescent="0.3">
      <c r="A274" s="210">
        <v>1146</v>
      </c>
      <c r="B274" s="552" t="s">
        <v>81</v>
      </c>
      <c r="C274" s="553"/>
      <c r="D274" s="553"/>
      <c r="E274" s="554"/>
      <c r="F274" s="365"/>
      <c r="G274" s="458">
        <f>+G275+G277+G279+G281+G283+G285+G287+G289</f>
        <v>2814033.9</v>
      </c>
    </row>
    <row r="275" spans="1:7" ht="42" customHeight="1" x14ac:dyDescent="0.3">
      <c r="A275" s="655"/>
      <c r="B275" s="381">
        <v>11014</v>
      </c>
      <c r="C275" s="644" t="s">
        <v>335</v>
      </c>
      <c r="D275" s="644"/>
      <c r="E275" s="644"/>
      <c r="F275" s="365" t="s">
        <v>267</v>
      </c>
      <c r="G275" s="458">
        <f>G276</f>
        <v>126383.6</v>
      </c>
    </row>
    <row r="276" spans="1:7" ht="28.9" customHeight="1" x14ac:dyDescent="0.3">
      <c r="A276" s="656"/>
      <c r="B276" s="381"/>
      <c r="C276" s="214"/>
      <c r="D276" s="214"/>
      <c r="E276" s="211"/>
      <c r="F276" s="205" t="s">
        <v>894</v>
      </c>
      <c r="G276" s="459">
        <v>126383.6</v>
      </c>
    </row>
    <row r="277" spans="1:7" ht="37.9" customHeight="1" x14ac:dyDescent="0.3">
      <c r="A277" s="656"/>
      <c r="B277" s="381">
        <v>11015</v>
      </c>
      <c r="C277" s="644" t="s">
        <v>336</v>
      </c>
      <c r="D277" s="644"/>
      <c r="E277" s="644"/>
      <c r="F277" s="365" t="s">
        <v>267</v>
      </c>
      <c r="G277" s="458">
        <f>G278</f>
        <v>71000</v>
      </c>
    </row>
    <row r="278" spans="1:7" ht="35.450000000000003" customHeight="1" x14ac:dyDescent="0.3">
      <c r="A278" s="656"/>
      <c r="B278" s="381"/>
      <c r="C278" s="214"/>
      <c r="D278" s="214"/>
      <c r="E278" s="211"/>
      <c r="F278" s="205" t="s">
        <v>895</v>
      </c>
      <c r="G278" s="459">
        <v>71000</v>
      </c>
    </row>
    <row r="279" spans="1:7" ht="50.25" customHeight="1" x14ac:dyDescent="0.3">
      <c r="A279" s="656"/>
      <c r="B279" s="381">
        <v>11016</v>
      </c>
      <c r="C279" s="545" t="s">
        <v>337</v>
      </c>
      <c r="D279" s="546"/>
      <c r="E279" s="547"/>
      <c r="F279" s="352" t="s">
        <v>267</v>
      </c>
      <c r="G279" s="458">
        <f>G280</f>
        <v>756000</v>
      </c>
    </row>
    <row r="280" spans="1:7" ht="35.450000000000003" customHeight="1" x14ac:dyDescent="0.3">
      <c r="A280" s="656"/>
      <c r="B280" s="381"/>
      <c r="C280" s="285"/>
      <c r="D280" s="285"/>
      <c r="E280" s="211"/>
      <c r="F280" s="205" t="s">
        <v>262</v>
      </c>
      <c r="G280" s="459">
        <v>756000</v>
      </c>
    </row>
    <row r="281" spans="1:7" ht="40.15" customHeight="1" x14ac:dyDescent="0.3">
      <c r="A281" s="656"/>
      <c r="B281" s="381">
        <v>11018</v>
      </c>
      <c r="C281" s="644" t="s">
        <v>338</v>
      </c>
      <c r="D281" s="644"/>
      <c r="E281" s="644"/>
      <c r="F281" s="365" t="s">
        <v>267</v>
      </c>
      <c r="G281" s="458">
        <f>G282</f>
        <v>946627.7</v>
      </c>
    </row>
    <row r="282" spans="1:7" ht="33" customHeight="1" x14ac:dyDescent="0.3">
      <c r="A282" s="656"/>
      <c r="B282" s="381"/>
      <c r="C282" s="214"/>
      <c r="D282" s="214"/>
      <c r="E282" s="211"/>
      <c r="F282" s="205" t="s">
        <v>896</v>
      </c>
      <c r="G282" s="459">
        <v>946627.7</v>
      </c>
    </row>
    <row r="283" spans="1:7" ht="45" customHeight="1" x14ac:dyDescent="0.3">
      <c r="A283" s="656"/>
      <c r="B283" s="381">
        <v>11025</v>
      </c>
      <c r="C283" s="644" t="s">
        <v>339</v>
      </c>
      <c r="D283" s="644"/>
      <c r="E283" s="644"/>
      <c r="F283" s="365" t="s">
        <v>267</v>
      </c>
      <c r="G283" s="458">
        <f t="shared" ref="G283:G285" si="13">G284</f>
        <v>672163.4</v>
      </c>
    </row>
    <row r="284" spans="1:7" ht="37.9" customHeight="1" x14ac:dyDescent="0.3">
      <c r="A284" s="656"/>
      <c r="B284" s="381"/>
      <c r="C284" s="357"/>
      <c r="D284" s="357"/>
      <c r="E284" s="357"/>
      <c r="F284" s="205" t="s">
        <v>897</v>
      </c>
      <c r="G284" s="459">
        <v>672163.4</v>
      </c>
    </row>
    <row r="285" spans="1:7" ht="45" customHeight="1" x14ac:dyDescent="0.3">
      <c r="A285" s="656"/>
      <c r="B285" s="381">
        <v>11026</v>
      </c>
      <c r="C285" s="545" t="s">
        <v>340</v>
      </c>
      <c r="D285" s="546"/>
      <c r="E285" s="547"/>
      <c r="F285" s="352" t="s">
        <v>267</v>
      </c>
      <c r="G285" s="458">
        <f t="shared" si="13"/>
        <v>204359.2</v>
      </c>
    </row>
    <row r="286" spans="1:7" ht="34.15" customHeight="1" x14ac:dyDescent="0.3">
      <c r="A286" s="656"/>
      <c r="B286" s="381"/>
      <c r="C286" s="357"/>
      <c r="D286" s="357"/>
      <c r="E286" s="357"/>
      <c r="F286" s="205" t="s">
        <v>897</v>
      </c>
      <c r="G286" s="459">
        <v>204359.2</v>
      </c>
    </row>
    <row r="287" spans="1:7" ht="69.75" customHeight="1" x14ac:dyDescent="0.3">
      <c r="A287" s="656"/>
      <c r="B287" s="381">
        <v>11027</v>
      </c>
      <c r="C287" s="644" t="s">
        <v>341</v>
      </c>
      <c r="D287" s="644"/>
      <c r="E287" s="644"/>
      <c r="F287" s="365" t="s">
        <v>267</v>
      </c>
      <c r="G287" s="458">
        <f>G288</f>
        <v>32220</v>
      </c>
    </row>
    <row r="288" spans="1:7" ht="29.25" customHeight="1" x14ac:dyDescent="0.3">
      <c r="A288" s="656"/>
      <c r="B288" s="381"/>
      <c r="C288" s="214"/>
      <c r="D288" s="214"/>
      <c r="E288" s="211"/>
      <c r="F288" s="205" t="s">
        <v>314</v>
      </c>
      <c r="G288" s="459">
        <v>32220</v>
      </c>
    </row>
    <row r="289" spans="1:7" ht="48.75" customHeight="1" x14ac:dyDescent="0.3">
      <c r="A289" s="656"/>
      <c r="B289" s="381">
        <v>11029</v>
      </c>
      <c r="C289" s="657" t="s">
        <v>898</v>
      </c>
      <c r="D289" s="658"/>
      <c r="E289" s="659"/>
      <c r="F289" s="365" t="s">
        <v>267</v>
      </c>
      <c r="G289" s="458">
        <f>G290</f>
        <v>5280</v>
      </c>
    </row>
    <row r="290" spans="1:7" ht="37.5" customHeight="1" x14ac:dyDescent="0.3">
      <c r="A290" s="656"/>
      <c r="B290" s="381"/>
      <c r="C290" s="214"/>
      <c r="D290" s="214"/>
      <c r="E290" s="211"/>
      <c r="F290" s="205" t="s">
        <v>899</v>
      </c>
      <c r="G290" s="459">
        <v>5280</v>
      </c>
    </row>
    <row r="291" spans="1:7" ht="33.6" customHeight="1" x14ac:dyDescent="0.3">
      <c r="A291" s="192">
        <v>1148</v>
      </c>
      <c r="B291" s="552" t="s">
        <v>349</v>
      </c>
      <c r="C291" s="553"/>
      <c r="D291" s="553"/>
      <c r="E291" s="554"/>
      <c r="F291" s="253"/>
      <c r="G291" s="458">
        <f>+G292+G294+G299+G301+G303+G305</f>
        <v>711330.4</v>
      </c>
    </row>
    <row r="292" spans="1:7" ht="40.15" customHeight="1" x14ac:dyDescent="0.3">
      <c r="A292" s="651"/>
      <c r="B292" s="255">
        <v>11005</v>
      </c>
      <c r="C292" s="545" t="s">
        <v>350</v>
      </c>
      <c r="D292" s="546"/>
      <c r="E292" s="547"/>
      <c r="F292" s="365" t="s">
        <v>351</v>
      </c>
      <c r="G292" s="458">
        <f>G293</f>
        <v>13440</v>
      </c>
    </row>
    <row r="293" spans="1:7" ht="34.15" customHeight="1" x14ac:dyDescent="0.3">
      <c r="A293" s="574"/>
      <c r="B293" s="365"/>
      <c r="C293" s="365"/>
      <c r="D293" s="365"/>
      <c r="E293" s="365"/>
      <c r="F293" s="205" t="s">
        <v>262</v>
      </c>
      <c r="G293" s="459">
        <v>13440</v>
      </c>
    </row>
    <row r="294" spans="1:7" ht="42.75" customHeight="1" x14ac:dyDescent="0.3">
      <c r="A294" s="574"/>
      <c r="B294" s="255">
        <v>11006</v>
      </c>
      <c r="C294" s="550" t="s">
        <v>352</v>
      </c>
      <c r="D294" s="550"/>
      <c r="E294" s="550"/>
      <c r="F294" s="365" t="s">
        <v>267</v>
      </c>
      <c r="G294" s="458">
        <f>SUM(G295:G298)</f>
        <v>588912.9</v>
      </c>
    </row>
    <row r="295" spans="1:7" ht="31.9" customHeight="1" x14ac:dyDescent="0.3">
      <c r="A295" s="574"/>
      <c r="B295" s="255"/>
      <c r="C295" s="214"/>
      <c r="D295" s="214"/>
      <c r="E295" s="214"/>
      <c r="F295" s="205" t="s">
        <v>900</v>
      </c>
      <c r="G295" s="479">
        <v>77341.5</v>
      </c>
    </row>
    <row r="296" spans="1:7" ht="43.9" customHeight="1" x14ac:dyDescent="0.3">
      <c r="A296" s="574"/>
      <c r="B296" s="255"/>
      <c r="C296" s="214"/>
      <c r="D296" s="214"/>
      <c r="E296" s="214"/>
      <c r="F296" s="205" t="s">
        <v>901</v>
      </c>
      <c r="G296" s="479">
        <v>228103.5</v>
      </c>
    </row>
    <row r="297" spans="1:7" ht="33" customHeight="1" x14ac:dyDescent="0.3">
      <c r="A297" s="574"/>
      <c r="B297" s="255"/>
      <c r="C297" s="214"/>
      <c r="D297" s="214"/>
      <c r="E297" s="214"/>
      <c r="F297" s="205" t="s">
        <v>902</v>
      </c>
      <c r="G297" s="479">
        <v>64492.3</v>
      </c>
    </row>
    <row r="298" spans="1:7" ht="35.25" customHeight="1" x14ac:dyDescent="0.3">
      <c r="A298" s="574"/>
      <c r="B298" s="255"/>
      <c r="C298" s="214"/>
      <c r="D298" s="214"/>
      <c r="E298" s="214"/>
      <c r="F298" s="205" t="s">
        <v>903</v>
      </c>
      <c r="G298" s="479">
        <v>218975.6</v>
      </c>
    </row>
    <row r="299" spans="1:7" ht="42" customHeight="1" x14ac:dyDescent="0.3">
      <c r="A299" s="574"/>
      <c r="B299" s="255">
        <v>11007</v>
      </c>
      <c r="C299" s="545" t="s">
        <v>353</v>
      </c>
      <c r="D299" s="546"/>
      <c r="E299" s="547"/>
      <c r="F299" s="352" t="s">
        <v>267</v>
      </c>
      <c r="G299" s="480">
        <f>+G300</f>
        <v>10654.6</v>
      </c>
    </row>
    <row r="300" spans="1:7" ht="38.25" customHeight="1" x14ac:dyDescent="0.3">
      <c r="A300" s="574"/>
      <c r="B300" s="255"/>
      <c r="C300" s="214"/>
      <c r="D300" s="214"/>
      <c r="E300" s="214"/>
      <c r="F300" s="205" t="s">
        <v>949</v>
      </c>
      <c r="G300" s="459">
        <v>10654.6</v>
      </c>
    </row>
    <row r="301" spans="1:7" ht="74.25" customHeight="1" x14ac:dyDescent="0.3">
      <c r="A301" s="574"/>
      <c r="B301" s="255">
        <v>11014</v>
      </c>
      <c r="C301" s="550" t="s">
        <v>354</v>
      </c>
      <c r="D301" s="550"/>
      <c r="E301" s="550"/>
      <c r="F301" s="365" t="s">
        <v>267</v>
      </c>
      <c r="G301" s="458">
        <f>G302</f>
        <v>28700</v>
      </c>
    </row>
    <row r="302" spans="1:7" ht="31.9" customHeight="1" x14ac:dyDescent="0.3">
      <c r="A302" s="574"/>
      <c r="B302" s="255"/>
      <c r="C302" s="234"/>
      <c r="D302" s="234"/>
      <c r="E302" s="234"/>
      <c r="F302" s="240" t="s">
        <v>950</v>
      </c>
      <c r="G302" s="459">
        <v>28700</v>
      </c>
    </row>
    <row r="303" spans="1:7" ht="40.5" customHeight="1" x14ac:dyDescent="0.3">
      <c r="A303" s="574"/>
      <c r="B303" s="255">
        <v>11015</v>
      </c>
      <c r="C303" s="550" t="s">
        <v>355</v>
      </c>
      <c r="D303" s="550"/>
      <c r="E303" s="550"/>
      <c r="F303" s="365" t="s">
        <v>267</v>
      </c>
      <c r="G303" s="458">
        <f>G304</f>
        <v>16039.5</v>
      </c>
    </row>
    <row r="304" spans="1:7" ht="42" customHeight="1" x14ac:dyDescent="0.3">
      <c r="A304" s="574"/>
      <c r="B304" s="255"/>
      <c r="C304" s="234"/>
      <c r="D304" s="234"/>
      <c r="E304" s="234"/>
      <c r="F304" s="240" t="s">
        <v>951</v>
      </c>
      <c r="G304" s="459">
        <v>16039.5</v>
      </c>
    </row>
    <row r="305" spans="1:7" ht="69" customHeight="1" x14ac:dyDescent="0.3">
      <c r="A305" s="574"/>
      <c r="B305" s="255">
        <v>11016</v>
      </c>
      <c r="C305" s="550" t="s">
        <v>356</v>
      </c>
      <c r="D305" s="550"/>
      <c r="E305" s="550"/>
      <c r="F305" s="365" t="s">
        <v>267</v>
      </c>
      <c r="G305" s="458">
        <f>G306</f>
        <v>53583.4</v>
      </c>
    </row>
    <row r="306" spans="1:7" ht="41.25" customHeight="1" x14ac:dyDescent="0.3">
      <c r="A306" s="574"/>
      <c r="B306" s="255"/>
      <c r="C306" s="234"/>
      <c r="D306" s="234"/>
      <c r="E306" s="234"/>
      <c r="F306" s="240" t="s">
        <v>952</v>
      </c>
      <c r="G306" s="459">
        <v>53583.4</v>
      </c>
    </row>
    <row r="307" spans="1:7" ht="33" customHeight="1" x14ac:dyDescent="0.3">
      <c r="A307" s="252">
        <v>1163</v>
      </c>
      <c r="B307" s="552" t="s">
        <v>358</v>
      </c>
      <c r="C307" s="553"/>
      <c r="D307" s="553"/>
      <c r="E307" s="554"/>
      <c r="F307" s="253"/>
      <c r="G307" s="458">
        <f>G308+G310+G312+G314+G316+G318+G320+G322+G324+G326</f>
        <v>391415.8</v>
      </c>
    </row>
    <row r="308" spans="1:7" ht="36.75" customHeight="1" x14ac:dyDescent="0.3">
      <c r="A308" s="576"/>
      <c r="B308" s="256">
        <v>11007</v>
      </c>
      <c r="C308" s="567" t="s">
        <v>359</v>
      </c>
      <c r="D308" s="568"/>
      <c r="E308" s="569"/>
      <c r="F308" s="352" t="s">
        <v>267</v>
      </c>
      <c r="G308" s="462">
        <f>+G309</f>
        <v>5000</v>
      </c>
    </row>
    <row r="309" spans="1:7" ht="23.25" customHeight="1" x14ac:dyDescent="0.3">
      <c r="A309" s="574"/>
      <c r="B309" s="256"/>
      <c r="C309" s="234"/>
      <c r="D309" s="234"/>
      <c r="E309" s="234"/>
      <c r="F309" s="205" t="s">
        <v>759</v>
      </c>
      <c r="G309" s="464">
        <v>5000</v>
      </c>
    </row>
    <row r="310" spans="1:7" ht="56.25" customHeight="1" x14ac:dyDescent="0.3">
      <c r="A310" s="574"/>
      <c r="B310" s="256">
        <v>11017</v>
      </c>
      <c r="C310" s="567" t="s">
        <v>360</v>
      </c>
      <c r="D310" s="568"/>
      <c r="E310" s="569"/>
      <c r="F310" s="352" t="s">
        <v>267</v>
      </c>
      <c r="G310" s="467">
        <f>+G311</f>
        <v>25000</v>
      </c>
    </row>
    <row r="311" spans="1:7" ht="28.9" customHeight="1" x14ac:dyDescent="0.3">
      <c r="A311" s="574"/>
      <c r="B311" s="256"/>
      <c r="C311" s="234"/>
      <c r="D311" s="234"/>
      <c r="E311" s="234"/>
      <c r="F311" s="205" t="s">
        <v>759</v>
      </c>
      <c r="G311" s="466">
        <v>25000</v>
      </c>
    </row>
    <row r="312" spans="1:7" ht="52.5" customHeight="1" x14ac:dyDescent="0.3">
      <c r="A312" s="574"/>
      <c r="B312" s="256">
        <v>11018</v>
      </c>
      <c r="C312" s="567" t="s">
        <v>756</v>
      </c>
      <c r="D312" s="568"/>
      <c r="E312" s="569"/>
      <c r="F312" s="352" t="s">
        <v>267</v>
      </c>
      <c r="G312" s="467">
        <f>+G313</f>
        <v>40013.5</v>
      </c>
    </row>
    <row r="313" spans="1:7" ht="30.6" customHeight="1" x14ac:dyDescent="0.3">
      <c r="A313" s="574"/>
      <c r="B313" s="256"/>
      <c r="C313" s="234"/>
      <c r="D313" s="234"/>
      <c r="E313" s="234"/>
      <c r="F313" s="205" t="s">
        <v>262</v>
      </c>
      <c r="G313" s="464">
        <v>40013.5</v>
      </c>
    </row>
    <row r="314" spans="1:7" ht="54.75" customHeight="1" x14ac:dyDescent="0.3">
      <c r="A314" s="574"/>
      <c r="B314" s="256">
        <v>11019</v>
      </c>
      <c r="C314" s="567" t="s">
        <v>757</v>
      </c>
      <c r="D314" s="568"/>
      <c r="E314" s="569"/>
      <c r="F314" s="352" t="s">
        <v>267</v>
      </c>
      <c r="G314" s="467">
        <f>+G315</f>
        <v>47517.9</v>
      </c>
    </row>
    <row r="315" spans="1:7" ht="30" customHeight="1" x14ac:dyDescent="0.3">
      <c r="A315" s="574"/>
      <c r="B315" s="256"/>
      <c r="C315" s="234"/>
      <c r="D315" s="234"/>
      <c r="E315" s="234"/>
      <c r="F315" s="205" t="s">
        <v>262</v>
      </c>
      <c r="G315" s="464">
        <v>47517.9</v>
      </c>
    </row>
    <row r="316" spans="1:7" ht="42.75" customHeight="1" x14ac:dyDescent="0.3">
      <c r="A316" s="574"/>
      <c r="B316" s="256">
        <v>11020</v>
      </c>
      <c r="C316" s="567" t="s">
        <v>758</v>
      </c>
      <c r="D316" s="568"/>
      <c r="E316" s="569"/>
      <c r="F316" s="352" t="s">
        <v>267</v>
      </c>
      <c r="G316" s="462">
        <f>+G317</f>
        <v>20155.2</v>
      </c>
    </row>
    <row r="317" spans="1:7" ht="33.6" customHeight="1" x14ac:dyDescent="0.3">
      <c r="A317" s="574"/>
      <c r="B317" s="256"/>
      <c r="C317" s="234"/>
      <c r="D317" s="234"/>
      <c r="E317" s="234"/>
      <c r="F317" s="205" t="s">
        <v>262</v>
      </c>
      <c r="G317" s="464">
        <v>20155.2</v>
      </c>
    </row>
    <row r="318" spans="1:7" ht="52.5" customHeight="1" x14ac:dyDescent="0.3">
      <c r="A318" s="574"/>
      <c r="B318" s="256">
        <v>11021</v>
      </c>
      <c r="C318" s="545" t="s">
        <v>760</v>
      </c>
      <c r="D318" s="546"/>
      <c r="E318" s="547"/>
      <c r="F318" s="352" t="s">
        <v>267</v>
      </c>
      <c r="G318" s="467">
        <f>+G319</f>
        <v>48930.2</v>
      </c>
    </row>
    <row r="319" spans="1:7" ht="31.15" customHeight="1" x14ac:dyDescent="0.3">
      <c r="A319" s="574"/>
      <c r="B319" s="256"/>
      <c r="C319" s="234"/>
      <c r="D319" s="234"/>
      <c r="E319" s="234"/>
      <c r="F319" s="205" t="s">
        <v>262</v>
      </c>
      <c r="G319" s="464">
        <v>48930.2</v>
      </c>
    </row>
    <row r="320" spans="1:7" ht="48.75" customHeight="1" x14ac:dyDescent="0.3">
      <c r="A320" s="574"/>
      <c r="B320" s="256">
        <v>11023</v>
      </c>
      <c r="C320" s="545" t="s">
        <v>761</v>
      </c>
      <c r="D320" s="546"/>
      <c r="E320" s="547"/>
      <c r="F320" s="352" t="s">
        <v>267</v>
      </c>
      <c r="G320" s="462">
        <f>+G321</f>
        <v>29274.9</v>
      </c>
    </row>
    <row r="321" spans="1:7" ht="31.15" customHeight="1" x14ac:dyDescent="0.3">
      <c r="A321" s="574"/>
      <c r="B321" s="256"/>
      <c r="C321" s="234"/>
      <c r="D321" s="234"/>
      <c r="E321" s="234"/>
      <c r="F321" s="205" t="s">
        <v>262</v>
      </c>
      <c r="G321" s="464">
        <v>29274.9</v>
      </c>
    </row>
    <row r="322" spans="1:7" ht="54.75" customHeight="1" x14ac:dyDescent="0.3">
      <c r="A322" s="202"/>
      <c r="B322" s="256">
        <v>11024</v>
      </c>
      <c r="C322" s="545" t="s">
        <v>762</v>
      </c>
      <c r="D322" s="546"/>
      <c r="E322" s="547"/>
      <c r="F322" s="352" t="s">
        <v>267</v>
      </c>
      <c r="G322" s="467">
        <f>+G323</f>
        <v>54414.1</v>
      </c>
    </row>
    <row r="323" spans="1:7" ht="31.15" customHeight="1" x14ac:dyDescent="0.3">
      <c r="A323" s="202"/>
      <c r="B323" s="256"/>
      <c r="C323" s="234"/>
      <c r="D323" s="234"/>
      <c r="E323" s="234"/>
      <c r="F323" s="205" t="s">
        <v>262</v>
      </c>
      <c r="G323" s="464">
        <v>54414.1</v>
      </c>
    </row>
    <row r="324" spans="1:7" ht="52.5" customHeight="1" x14ac:dyDescent="0.3">
      <c r="A324" s="202"/>
      <c r="B324" s="256">
        <v>11025</v>
      </c>
      <c r="C324" s="567" t="s">
        <v>780</v>
      </c>
      <c r="D324" s="568"/>
      <c r="E324" s="569"/>
      <c r="F324" s="352" t="s">
        <v>267</v>
      </c>
      <c r="G324" s="467">
        <f>+G325</f>
        <v>21384</v>
      </c>
    </row>
    <row r="325" spans="1:7" ht="31.15" customHeight="1" x14ac:dyDescent="0.3">
      <c r="A325" s="202"/>
      <c r="B325" s="256"/>
      <c r="C325" s="224"/>
      <c r="D325" s="224"/>
      <c r="E325" s="286"/>
      <c r="F325" s="205" t="s">
        <v>262</v>
      </c>
      <c r="G325" s="464">
        <v>21384</v>
      </c>
    </row>
    <row r="326" spans="1:7" ht="31.15" customHeight="1" x14ac:dyDescent="0.3">
      <c r="A326" s="202"/>
      <c r="B326" s="256">
        <v>11027</v>
      </c>
      <c r="C326" s="567" t="s">
        <v>781</v>
      </c>
      <c r="D326" s="568"/>
      <c r="E326" s="569"/>
      <c r="F326" s="352" t="s">
        <v>267</v>
      </c>
      <c r="G326" s="467">
        <f>+G327</f>
        <v>99726</v>
      </c>
    </row>
    <row r="327" spans="1:7" ht="31.15" customHeight="1" x14ac:dyDescent="0.3">
      <c r="A327" s="206"/>
      <c r="B327" s="256"/>
      <c r="C327" s="224"/>
      <c r="D327" s="224"/>
      <c r="E327" s="224"/>
      <c r="F327" s="205" t="s">
        <v>262</v>
      </c>
      <c r="G327" s="464">
        <v>99726</v>
      </c>
    </row>
    <row r="328" spans="1:7" ht="27" customHeight="1" x14ac:dyDescent="0.3">
      <c r="A328" s="206">
        <v>1168</v>
      </c>
      <c r="B328" s="714" t="s">
        <v>361</v>
      </c>
      <c r="C328" s="715"/>
      <c r="D328" s="715"/>
      <c r="E328" s="716"/>
      <c r="F328" s="287"/>
      <c r="G328" s="458">
        <f>G329+G331+G333+G351+G363+G404+G406+G408</f>
        <v>9406738.4000000004</v>
      </c>
    </row>
    <row r="329" spans="1:7" ht="37.5" customHeight="1" x14ac:dyDescent="0.3">
      <c r="A329" s="651"/>
      <c r="B329" s="390">
        <v>11001</v>
      </c>
      <c r="C329" s="545" t="s">
        <v>362</v>
      </c>
      <c r="D329" s="546"/>
      <c r="E329" s="547"/>
      <c r="F329" s="352" t="s">
        <v>267</v>
      </c>
      <c r="G329" s="462">
        <f>G330</f>
        <v>1870760</v>
      </c>
    </row>
    <row r="330" spans="1:7" ht="34.9" customHeight="1" x14ac:dyDescent="0.3">
      <c r="A330" s="574"/>
      <c r="B330" s="356"/>
      <c r="C330" s="288"/>
      <c r="D330" s="288"/>
      <c r="E330" s="289"/>
      <c r="F330" s="273" t="s">
        <v>787</v>
      </c>
      <c r="G330" s="464">
        <v>1870760</v>
      </c>
    </row>
    <row r="331" spans="1:7" ht="36" customHeight="1" x14ac:dyDescent="0.3">
      <c r="A331" s="574"/>
      <c r="B331" s="390">
        <v>11002</v>
      </c>
      <c r="C331" s="545" t="s">
        <v>363</v>
      </c>
      <c r="D331" s="546"/>
      <c r="E331" s="547"/>
      <c r="F331" s="352" t="s">
        <v>267</v>
      </c>
      <c r="G331" s="462">
        <f>G332</f>
        <v>414905.59999999998</v>
      </c>
    </row>
    <row r="332" spans="1:7" ht="35.450000000000003" customHeight="1" x14ac:dyDescent="0.3">
      <c r="A332" s="574"/>
      <c r="B332" s="356"/>
      <c r="C332" s="288"/>
      <c r="D332" s="288"/>
      <c r="E332" s="289"/>
      <c r="F332" s="273" t="s">
        <v>788</v>
      </c>
      <c r="G332" s="464">
        <v>414905.59999999998</v>
      </c>
    </row>
    <row r="333" spans="1:7" ht="34.5" customHeight="1" x14ac:dyDescent="0.3">
      <c r="A333" s="574"/>
      <c r="B333" s="390">
        <v>11003</v>
      </c>
      <c r="C333" s="545" t="s">
        <v>364</v>
      </c>
      <c r="D333" s="546"/>
      <c r="E333" s="547"/>
      <c r="F333" s="290"/>
      <c r="G333" s="458">
        <f>G334+G347+G349</f>
        <v>2074886.2000000002</v>
      </c>
    </row>
    <row r="334" spans="1:7" ht="30.6" customHeight="1" x14ac:dyDescent="0.3">
      <c r="A334" s="574"/>
      <c r="B334" s="356"/>
      <c r="C334" s="288"/>
      <c r="D334" s="288"/>
      <c r="E334" s="289"/>
      <c r="F334" s="218" t="s">
        <v>267</v>
      </c>
      <c r="G334" s="467">
        <f>SUM(G335:G346)</f>
        <v>1920982.4000000001</v>
      </c>
    </row>
    <row r="335" spans="1:7" ht="38.25" customHeight="1" x14ac:dyDescent="0.3">
      <c r="A335" s="574"/>
      <c r="B335" s="234"/>
      <c r="C335" s="288"/>
      <c r="D335" s="288"/>
      <c r="E335" s="288"/>
      <c r="F335" s="273" t="s">
        <v>789</v>
      </c>
      <c r="G335" s="481">
        <v>411705.9</v>
      </c>
    </row>
    <row r="336" spans="1:7" ht="36" customHeight="1" x14ac:dyDescent="0.3">
      <c r="A336" s="574"/>
      <c r="B336" s="234"/>
      <c r="C336" s="288"/>
      <c r="D336" s="288"/>
      <c r="E336" s="288"/>
      <c r="F336" s="273" t="s">
        <v>790</v>
      </c>
      <c r="G336" s="481">
        <v>248663.9</v>
      </c>
    </row>
    <row r="337" spans="1:7" ht="33" customHeight="1" x14ac:dyDescent="0.3">
      <c r="A337" s="574"/>
      <c r="B337" s="234"/>
      <c r="C337" s="288"/>
      <c r="D337" s="288"/>
      <c r="E337" s="288"/>
      <c r="F337" s="273" t="s">
        <v>791</v>
      </c>
      <c r="G337" s="481">
        <v>206105.80000000002</v>
      </c>
    </row>
    <row r="338" spans="1:7" ht="31.15" customHeight="1" x14ac:dyDescent="0.3">
      <c r="A338" s="574"/>
      <c r="B338" s="234"/>
      <c r="C338" s="288"/>
      <c r="D338" s="288"/>
      <c r="E338" s="288"/>
      <c r="F338" s="273" t="s">
        <v>792</v>
      </c>
      <c r="G338" s="481">
        <v>254000</v>
      </c>
    </row>
    <row r="339" spans="1:7" ht="34.5" customHeight="1" x14ac:dyDescent="0.3">
      <c r="A339" s="574"/>
      <c r="B339" s="234"/>
      <c r="C339" s="288"/>
      <c r="D339" s="288"/>
      <c r="E339" s="288"/>
      <c r="F339" s="273" t="s">
        <v>793</v>
      </c>
      <c r="G339" s="481">
        <v>175239</v>
      </c>
    </row>
    <row r="340" spans="1:7" ht="36.75" customHeight="1" x14ac:dyDescent="0.3">
      <c r="A340" s="574"/>
      <c r="B340" s="234"/>
      <c r="C340" s="288"/>
      <c r="D340" s="288"/>
      <c r="E340" s="288"/>
      <c r="F340" s="273" t="s">
        <v>794</v>
      </c>
      <c r="G340" s="481">
        <v>102799.7</v>
      </c>
    </row>
    <row r="341" spans="1:7" ht="30" customHeight="1" x14ac:dyDescent="0.3">
      <c r="A341" s="574"/>
      <c r="B341" s="234"/>
      <c r="C341" s="288"/>
      <c r="D341" s="288"/>
      <c r="E341" s="288"/>
      <c r="F341" s="273" t="s">
        <v>795</v>
      </c>
      <c r="G341" s="481">
        <v>99217.600000000006</v>
      </c>
    </row>
    <row r="342" spans="1:7" ht="30.6" customHeight="1" x14ac:dyDescent="0.3">
      <c r="A342" s="574"/>
      <c r="B342" s="234"/>
      <c r="C342" s="288"/>
      <c r="D342" s="288"/>
      <c r="E342" s="288"/>
      <c r="F342" s="273" t="s">
        <v>796</v>
      </c>
      <c r="G342" s="481">
        <v>168599.7</v>
      </c>
    </row>
    <row r="343" spans="1:7" ht="36.75" customHeight="1" x14ac:dyDescent="0.3">
      <c r="A343" s="574"/>
      <c r="B343" s="234"/>
      <c r="C343" s="288"/>
      <c r="D343" s="288"/>
      <c r="E343" s="288"/>
      <c r="F343" s="273" t="s">
        <v>797</v>
      </c>
      <c r="G343" s="481">
        <v>78796.7</v>
      </c>
    </row>
    <row r="344" spans="1:7" ht="31.9" customHeight="1" x14ac:dyDescent="0.3">
      <c r="A344" s="574"/>
      <c r="B344" s="234"/>
      <c r="C344" s="288"/>
      <c r="D344" s="288"/>
      <c r="E344" s="288"/>
      <c r="F344" s="273" t="s">
        <v>798</v>
      </c>
      <c r="G344" s="481">
        <v>72790.099999999991</v>
      </c>
    </row>
    <row r="345" spans="1:7" ht="33" customHeight="1" x14ac:dyDescent="0.3">
      <c r="A345" s="574"/>
      <c r="B345" s="234"/>
      <c r="C345" s="288"/>
      <c r="D345" s="288"/>
      <c r="E345" s="288"/>
      <c r="F345" s="273" t="s">
        <v>799</v>
      </c>
      <c r="G345" s="464">
        <v>67775.7</v>
      </c>
    </row>
    <row r="346" spans="1:7" ht="30.6" customHeight="1" x14ac:dyDescent="0.3">
      <c r="A346" s="574"/>
      <c r="B346" s="234"/>
      <c r="C346" s="288"/>
      <c r="D346" s="288"/>
      <c r="E346" s="288"/>
      <c r="F346" s="273" t="s">
        <v>800</v>
      </c>
      <c r="G346" s="464">
        <v>35288.300000000003</v>
      </c>
    </row>
    <row r="347" spans="1:7" ht="38.25" customHeight="1" x14ac:dyDescent="0.3">
      <c r="A347" s="574"/>
      <c r="B347" s="234"/>
      <c r="C347" s="288"/>
      <c r="D347" s="288"/>
      <c r="E347" s="288"/>
      <c r="F347" s="248" t="s">
        <v>344</v>
      </c>
      <c r="G347" s="458">
        <f>G348</f>
        <v>66412</v>
      </c>
    </row>
    <row r="348" spans="1:7" ht="36.75" customHeight="1" x14ac:dyDescent="0.3">
      <c r="A348" s="574"/>
      <c r="B348" s="234"/>
      <c r="C348" s="288"/>
      <c r="D348" s="288"/>
      <c r="E348" s="288"/>
      <c r="F348" s="240" t="s">
        <v>801</v>
      </c>
      <c r="G348" s="459">
        <v>66412</v>
      </c>
    </row>
    <row r="349" spans="1:7" ht="27" customHeight="1" x14ac:dyDescent="0.3">
      <c r="A349" s="574"/>
      <c r="B349" s="234"/>
      <c r="C349" s="288"/>
      <c r="D349" s="288"/>
      <c r="E349" s="288"/>
      <c r="F349" s="356" t="s">
        <v>347</v>
      </c>
      <c r="G349" s="458">
        <f>G350</f>
        <v>87491.8</v>
      </c>
    </row>
    <row r="350" spans="1:7" ht="34.5" customHeight="1" x14ac:dyDescent="0.3">
      <c r="A350" s="574"/>
      <c r="B350" s="234"/>
      <c r="C350" s="288"/>
      <c r="D350" s="288"/>
      <c r="E350" s="288"/>
      <c r="F350" s="240" t="s">
        <v>802</v>
      </c>
      <c r="G350" s="459">
        <f>83968.8+2935.8+587.2</f>
        <v>87491.8</v>
      </c>
    </row>
    <row r="351" spans="1:7" ht="39" customHeight="1" x14ac:dyDescent="0.3">
      <c r="A351" s="574"/>
      <c r="B351" s="356">
        <v>11004</v>
      </c>
      <c r="C351" s="545" t="s">
        <v>365</v>
      </c>
      <c r="D351" s="546"/>
      <c r="E351" s="547"/>
      <c r="F351" s="291"/>
      <c r="G351" s="458">
        <f>G352+G360</f>
        <v>3010792.7</v>
      </c>
    </row>
    <row r="352" spans="1:7" ht="35.25" customHeight="1" x14ac:dyDescent="0.3">
      <c r="A352" s="574"/>
      <c r="B352" s="356"/>
      <c r="C352" s="288"/>
      <c r="D352" s="288"/>
      <c r="E352" s="289"/>
      <c r="F352" s="218" t="s">
        <v>267</v>
      </c>
      <c r="G352" s="462">
        <f>G353+G354+G355+G356+G357+G358+G359</f>
        <v>2834876</v>
      </c>
    </row>
    <row r="353" spans="1:7" ht="27" customHeight="1" x14ac:dyDescent="0.3">
      <c r="A353" s="574"/>
      <c r="B353" s="234"/>
      <c r="C353" s="288"/>
      <c r="D353" s="288"/>
      <c r="E353" s="288"/>
      <c r="F353" s="292" t="s">
        <v>803</v>
      </c>
      <c r="G353" s="478">
        <v>927732.2</v>
      </c>
    </row>
    <row r="354" spans="1:7" ht="28.15" customHeight="1" x14ac:dyDescent="0.3">
      <c r="A354" s="574"/>
      <c r="B354" s="234"/>
      <c r="C354" s="288"/>
      <c r="D354" s="288"/>
      <c r="E354" s="288"/>
      <c r="F354" s="292" t="s">
        <v>804</v>
      </c>
      <c r="G354" s="478">
        <v>542684.80000000005</v>
      </c>
    </row>
    <row r="355" spans="1:7" ht="29.45" customHeight="1" x14ac:dyDescent="0.3">
      <c r="A355" s="574"/>
      <c r="B355" s="234"/>
      <c r="C355" s="288"/>
      <c r="D355" s="288"/>
      <c r="E355" s="288"/>
      <c r="F355" s="292" t="s">
        <v>727</v>
      </c>
      <c r="G355" s="478">
        <v>621968.4</v>
      </c>
    </row>
    <row r="356" spans="1:7" ht="30" customHeight="1" x14ac:dyDescent="0.3">
      <c r="A356" s="574"/>
      <c r="B356" s="234"/>
      <c r="C356" s="288"/>
      <c r="D356" s="288"/>
      <c r="E356" s="288"/>
      <c r="F356" s="292" t="s">
        <v>805</v>
      </c>
      <c r="G356" s="478">
        <v>155123.79999999999</v>
      </c>
    </row>
    <row r="357" spans="1:7" ht="25.15" customHeight="1" x14ac:dyDescent="0.3">
      <c r="A357" s="574"/>
      <c r="B357" s="234"/>
      <c r="C357" s="288"/>
      <c r="D357" s="288"/>
      <c r="E357" s="288"/>
      <c r="F357" s="292" t="s">
        <v>806</v>
      </c>
      <c r="G357" s="478">
        <v>442568.2</v>
      </c>
    </row>
    <row r="358" spans="1:7" ht="31.15" customHeight="1" x14ac:dyDescent="0.3">
      <c r="A358" s="574"/>
      <c r="B358" s="234"/>
      <c r="C358" s="288"/>
      <c r="D358" s="288"/>
      <c r="E358" s="288"/>
      <c r="F358" s="292" t="s">
        <v>807</v>
      </c>
      <c r="G358" s="478">
        <v>76455.7</v>
      </c>
    </row>
    <row r="359" spans="1:7" ht="30.6" customHeight="1" x14ac:dyDescent="0.3">
      <c r="A359" s="574"/>
      <c r="B359" s="234"/>
      <c r="C359" s="288"/>
      <c r="D359" s="288"/>
      <c r="E359" s="288"/>
      <c r="F359" s="292" t="s">
        <v>808</v>
      </c>
      <c r="G359" s="478">
        <v>68342.899999999994</v>
      </c>
    </row>
    <row r="360" spans="1:7" ht="25.5" customHeight="1" x14ac:dyDescent="0.3">
      <c r="A360" s="574"/>
      <c r="B360" s="234"/>
      <c r="C360" s="288"/>
      <c r="D360" s="288"/>
      <c r="E360" s="288"/>
      <c r="F360" s="293" t="s">
        <v>346</v>
      </c>
      <c r="G360" s="462">
        <f t="shared" ref="G360" si="14">G361+G362</f>
        <v>175916.7</v>
      </c>
    </row>
    <row r="361" spans="1:7" ht="26.45" customHeight="1" x14ac:dyDescent="0.3">
      <c r="A361" s="574"/>
      <c r="B361" s="234"/>
      <c r="C361" s="288"/>
      <c r="D361" s="288"/>
      <c r="E361" s="288"/>
      <c r="F361" s="292" t="s">
        <v>809</v>
      </c>
      <c r="G361" s="477">
        <v>101142</v>
      </c>
    </row>
    <row r="362" spans="1:7" ht="33" customHeight="1" x14ac:dyDescent="0.3">
      <c r="A362" s="574"/>
      <c r="B362" s="234"/>
      <c r="C362" s="288"/>
      <c r="D362" s="288"/>
      <c r="E362" s="288"/>
      <c r="F362" s="292" t="s">
        <v>810</v>
      </c>
      <c r="G362" s="477">
        <v>74774.7</v>
      </c>
    </row>
    <row r="363" spans="1:7" ht="36.6" customHeight="1" x14ac:dyDescent="0.3">
      <c r="A363" s="574"/>
      <c r="B363" s="381">
        <v>11005</v>
      </c>
      <c r="C363" s="545" t="s">
        <v>366</v>
      </c>
      <c r="D363" s="546"/>
      <c r="E363" s="547"/>
      <c r="F363" s="365" t="s">
        <v>267</v>
      </c>
      <c r="G363" s="469">
        <f>G365+G368+G376+G382+G386+G387+G388+G389+G396+G397+G400</f>
        <v>1288148</v>
      </c>
    </row>
    <row r="364" spans="1:7" ht="36.75" customHeight="1" x14ac:dyDescent="0.3">
      <c r="A364" s="574"/>
      <c r="B364" s="381"/>
      <c r="C364" s="212"/>
      <c r="D364" s="645" t="s">
        <v>367</v>
      </c>
      <c r="E364" s="646"/>
      <c r="F364" s="365"/>
      <c r="G364" s="482"/>
    </row>
    <row r="365" spans="1:7" ht="27" customHeight="1" x14ac:dyDescent="0.3">
      <c r="A365" s="574"/>
      <c r="B365" s="234"/>
      <c r="C365" s="288"/>
      <c r="D365" s="288"/>
      <c r="E365" s="294" t="s">
        <v>368</v>
      </c>
      <c r="F365" s="295"/>
      <c r="G365" s="474">
        <f>G366+G367</f>
        <v>100000</v>
      </c>
    </row>
    <row r="366" spans="1:7" ht="37.5" customHeight="1" x14ac:dyDescent="0.3">
      <c r="A366" s="574"/>
      <c r="B366" s="234"/>
      <c r="C366" s="288"/>
      <c r="D366" s="288"/>
      <c r="E366" s="296" t="s">
        <v>369</v>
      </c>
      <c r="F366" s="205" t="s">
        <v>262</v>
      </c>
      <c r="G366" s="473">
        <v>83000</v>
      </c>
    </row>
    <row r="367" spans="1:7" ht="185.25" customHeight="1" x14ac:dyDescent="0.3">
      <c r="A367" s="574"/>
      <c r="B367" s="234"/>
      <c r="C367" s="288"/>
      <c r="D367" s="288"/>
      <c r="E367" s="296" t="s">
        <v>812</v>
      </c>
      <c r="F367" s="452" t="s">
        <v>1012</v>
      </c>
      <c r="G367" s="478">
        <v>17000</v>
      </c>
    </row>
    <row r="368" spans="1:7" ht="28.5" customHeight="1" x14ac:dyDescent="0.3">
      <c r="A368" s="574"/>
      <c r="B368" s="234"/>
      <c r="C368" s="288"/>
      <c r="D368" s="288"/>
      <c r="E368" s="297" t="s">
        <v>370</v>
      </c>
      <c r="F368" s="212"/>
      <c r="G368" s="474">
        <f>G369+G375</f>
        <v>190648</v>
      </c>
    </row>
    <row r="369" spans="1:7" ht="43.5" customHeight="1" x14ac:dyDescent="0.3">
      <c r="A369" s="574"/>
      <c r="B369" s="234"/>
      <c r="C369" s="288"/>
      <c r="D369" s="288"/>
      <c r="E369" s="298" t="s">
        <v>371</v>
      </c>
      <c r="F369" s="240"/>
      <c r="G369" s="483">
        <f>G370+G371+G372+G373+G374</f>
        <v>166000</v>
      </c>
    </row>
    <row r="370" spans="1:7" ht="35.25" customHeight="1" x14ac:dyDescent="0.3">
      <c r="A370" s="574"/>
      <c r="B370" s="234"/>
      <c r="C370" s="288"/>
      <c r="D370" s="288"/>
      <c r="E370" s="299" t="s">
        <v>372</v>
      </c>
      <c r="F370" s="300" t="s">
        <v>262</v>
      </c>
      <c r="G370" s="484">
        <v>82000</v>
      </c>
    </row>
    <row r="371" spans="1:7" ht="36" customHeight="1" x14ac:dyDescent="0.3">
      <c r="A371" s="574"/>
      <c r="B371" s="234"/>
      <c r="C371" s="288"/>
      <c r="D371" s="288"/>
      <c r="E371" s="299" t="s">
        <v>813</v>
      </c>
      <c r="F371" s="300" t="s">
        <v>814</v>
      </c>
      <c r="G371" s="484">
        <v>39000</v>
      </c>
    </row>
    <row r="372" spans="1:7" ht="36" customHeight="1" x14ac:dyDescent="0.3">
      <c r="A372" s="574"/>
      <c r="B372" s="234"/>
      <c r="C372" s="288"/>
      <c r="D372" s="288"/>
      <c r="E372" s="299" t="s">
        <v>815</v>
      </c>
      <c r="F372" s="300" t="s">
        <v>707</v>
      </c>
      <c r="G372" s="484">
        <v>10000</v>
      </c>
    </row>
    <row r="373" spans="1:7" ht="35.25" customHeight="1" x14ac:dyDescent="0.3">
      <c r="A373" s="574"/>
      <c r="B373" s="234"/>
      <c r="C373" s="288"/>
      <c r="D373" s="288"/>
      <c r="E373" s="299" t="s">
        <v>816</v>
      </c>
      <c r="F373" s="300" t="s">
        <v>727</v>
      </c>
      <c r="G373" s="484">
        <v>13000</v>
      </c>
    </row>
    <row r="374" spans="1:7" ht="39.75" customHeight="1" x14ac:dyDescent="0.3">
      <c r="A374" s="574"/>
      <c r="B374" s="234"/>
      <c r="C374" s="288"/>
      <c r="D374" s="288"/>
      <c r="E374" s="299" t="s">
        <v>373</v>
      </c>
      <c r="F374" s="300" t="s">
        <v>803</v>
      </c>
      <c r="G374" s="484">
        <v>22000</v>
      </c>
    </row>
    <row r="375" spans="1:7" ht="90.75" customHeight="1" x14ac:dyDescent="0.3">
      <c r="A375" s="574"/>
      <c r="B375" s="234"/>
      <c r="C375" s="288"/>
      <c r="D375" s="288"/>
      <c r="E375" s="223" t="s">
        <v>827</v>
      </c>
      <c r="F375" s="273" t="s">
        <v>853</v>
      </c>
      <c r="G375" s="483">
        <v>24648</v>
      </c>
    </row>
    <row r="376" spans="1:7" ht="42" customHeight="1" x14ac:dyDescent="0.3">
      <c r="A376" s="574"/>
      <c r="B376" s="234"/>
      <c r="C376" s="288"/>
      <c r="D376" s="288"/>
      <c r="E376" s="297" t="s">
        <v>374</v>
      </c>
      <c r="F376" s="212"/>
      <c r="G376" s="474">
        <f>G377+G381</f>
        <v>64221.8</v>
      </c>
    </row>
    <row r="377" spans="1:7" ht="43.5" customHeight="1" x14ac:dyDescent="0.3">
      <c r="A377" s="574"/>
      <c r="B377" s="234"/>
      <c r="C377" s="288"/>
      <c r="D377" s="288"/>
      <c r="E377" s="298" t="s">
        <v>375</v>
      </c>
      <c r="F377" s="247"/>
      <c r="G377" s="485">
        <f>G378+G379+G380</f>
        <v>54221.8</v>
      </c>
    </row>
    <row r="378" spans="1:7" ht="37.5" customHeight="1" x14ac:dyDescent="0.3">
      <c r="A378" s="574"/>
      <c r="B378" s="234"/>
      <c r="C378" s="288"/>
      <c r="D378" s="288"/>
      <c r="E378" s="299" t="s">
        <v>376</v>
      </c>
      <c r="F378" s="301" t="s">
        <v>262</v>
      </c>
      <c r="G378" s="484">
        <v>28000</v>
      </c>
    </row>
    <row r="379" spans="1:7" ht="32.25" customHeight="1" x14ac:dyDescent="0.3">
      <c r="A379" s="574"/>
      <c r="B379" s="234"/>
      <c r="C379" s="288"/>
      <c r="D379" s="288"/>
      <c r="E379" s="299" t="s">
        <v>828</v>
      </c>
      <c r="F379" s="301" t="s">
        <v>831</v>
      </c>
      <c r="G379" s="484">
        <v>10000</v>
      </c>
    </row>
    <row r="380" spans="1:7" ht="36.75" customHeight="1" x14ac:dyDescent="0.3">
      <c r="A380" s="574"/>
      <c r="B380" s="302"/>
      <c r="C380" s="302"/>
      <c r="D380" s="302"/>
      <c r="E380" s="299" t="s">
        <v>829</v>
      </c>
      <c r="F380" s="301" t="s">
        <v>830</v>
      </c>
      <c r="G380" s="484">
        <v>16221.8</v>
      </c>
    </row>
    <row r="381" spans="1:7" ht="39.75" customHeight="1" x14ac:dyDescent="0.3">
      <c r="A381" s="574"/>
      <c r="B381" s="302"/>
      <c r="C381" s="302"/>
      <c r="D381" s="302"/>
      <c r="E381" s="303" t="s">
        <v>377</v>
      </c>
      <c r="F381" s="304" t="s">
        <v>806</v>
      </c>
      <c r="G381" s="478">
        <v>10000</v>
      </c>
    </row>
    <row r="382" spans="1:7" ht="39.6" customHeight="1" x14ac:dyDescent="0.3">
      <c r="A382" s="574"/>
      <c r="B382" s="234"/>
      <c r="C382" s="288"/>
      <c r="D382" s="288"/>
      <c r="E382" s="297" t="s">
        <v>553</v>
      </c>
      <c r="F382" s="212"/>
      <c r="G382" s="474">
        <f>G383+G384+G385</f>
        <v>60538.2</v>
      </c>
    </row>
    <row r="383" spans="1:7" ht="43.15" customHeight="1" x14ac:dyDescent="0.3">
      <c r="A383" s="574"/>
      <c r="B383" s="234"/>
      <c r="C383" s="288"/>
      <c r="D383" s="288"/>
      <c r="E383" s="214" t="s">
        <v>378</v>
      </c>
      <c r="F383" s="247" t="s">
        <v>262</v>
      </c>
      <c r="G383" s="473">
        <v>16000</v>
      </c>
    </row>
    <row r="384" spans="1:7" ht="216" customHeight="1" x14ac:dyDescent="0.3">
      <c r="A384" s="574"/>
      <c r="B384" s="234"/>
      <c r="C384" s="288"/>
      <c r="D384" s="288"/>
      <c r="E384" s="296" t="s">
        <v>379</v>
      </c>
      <c r="F384" s="205" t="s">
        <v>832</v>
      </c>
      <c r="G384" s="483">
        <v>10000</v>
      </c>
    </row>
    <row r="385" spans="1:7" ht="42" customHeight="1" x14ac:dyDescent="0.3">
      <c r="A385" s="574"/>
      <c r="B385" s="224"/>
      <c r="C385" s="222"/>
      <c r="D385" s="222"/>
      <c r="E385" s="305" t="s">
        <v>833</v>
      </c>
      <c r="F385" s="304" t="s">
        <v>834</v>
      </c>
      <c r="G385" s="483">
        <v>34538.199999999997</v>
      </c>
    </row>
    <row r="386" spans="1:7" ht="369.75" customHeight="1" x14ac:dyDescent="0.3">
      <c r="A386" s="574"/>
      <c r="B386" s="234"/>
      <c r="C386" s="288"/>
      <c r="D386" s="288"/>
      <c r="E386" s="307" t="s">
        <v>380</v>
      </c>
      <c r="F386" s="524" t="s">
        <v>1007</v>
      </c>
      <c r="G386" s="486">
        <v>60000</v>
      </c>
    </row>
    <row r="387" spans="1:7" ht="34.5" customHeight="1" x14ac:dyDescent="0.3">
      <c r="A387" s="574"/>
      <c r="B387" s="234"/>
      <c r="C387" s="288"/>
      <c r="D387" s="288"/>
      <c r="E387" s="239" t="s">
        <v>381</v>
      </c>
      <c r="F387" s="205" t="s">
        <v>854</v>
      </c>
      <c r="G387" s="474">
        <v>25000</v>
      </c>
    </row>
    <row r="388" spans="1:7" ht="59.25" customHeight="1" x14ac:dyDescent="0.3">
      <c r="A388" s="574"/>
      <c r="B388" s="234"/>
      <c r="C388" s="288"/>
      <c r="D388" s="288"/>
      <c r="E388" s="239" t="s">
        <v>382</v>
      </c>
      <c r="F388" s="205" t="s">
        <v>805</v>
      </c>
      <c r="G388" s="474">
        <v>8000</v>
      </c>
    </row>
    <row r="389" spans="1:7" ht="71.25" customHeight="1" x14ac:dyDescent="0.3">
      <c r="A389" s="574"/>
      <c r="B389" s="234"/>
      <c r="C389" s="288"/>
      <c r="D389" s="288"/>
      <c r="E389" s="239" t="s">
        <v>383</v>
      </c>
      <c r="F389" s="240"/>
      <c r="G389" s="474">
        <f>G390+G391+G392+G393+G394+G395</f>
        <v>380000</v>
      </c>
    </row>
    <row r="390" spans="1:7" ht="409.5" customHeight="1" x14ac:dyDescent="0.3">
      <c r="A390" s="574"/>
      <c r="B390" s="234"/>
      <c r="C390" s="288"/>
      <c r="D390" s="288"/>
      <c r="E390" s="308" t="s">
        <v>384</v>
      </c>
      <c r="F390" s="523" t="s">
        <v>835</v>
      </c>
      <c r="G390" s="487">
        <v>129264</v>
      </c>
    </row>
    <row r="391" spans="1:7" ht="51" customHeight="1" x14ac:dyDescent="0.3">
      <c r="A391" s="574"/>
      <c r="B391" s="234"/>
      <c r="C391" s="288"/>
      <c r="D391" s="288"/>
      <c r="E391" s="309" t="s">
        <v>836</v>
      </c>
      <c r="F391" s="310" t="s">
        <v>803</v>
      </c>
      <c r="G391" s="487">
        <v>90000</v>
      </c>
    </row>
    <row r="392" spans="1:7" ht="63.75" customHeight="1" x14ac:dyDescent="0.3">
      <c r="A392" s="574"/>
      <c r="B392" s="234"/>
      <c r="C392" s="288"/>
      <c r="D392" s="288"/>
      <c r="E392" s="311" t="s">
        <v>837</v>
      </c>
      <c r="F392" s="310" t="s">
        <v>838</v>
      </c>
      <c r="G392" s="487">
        <v>40000</v>
      </c>
    </row>
    <row r="393" spans="1:7" ht="57.75" customHeight="1" x14ac:dyDescent="0.3">
      <c r="A393" s="574"/>
      <c r="B393" s="234"/>
      <c r="C393" s="288"/>
      <c r="D393" s="288"/>
      <c r="E393" s="309" t="s">
        <v>839</v>
      </c>
      <c r="F393" s="310" t="s">
        <v>840</v>
      </c>
      <c r="G393" s="487">
        <v>20736</v>
      </c>
    </row>
    <row r="394" spans="1:7" ht="57.75" customHeight="1" x14ac:dyDescent="0.3">
      <c r="A394" s="574"/>
      <c r="B394" s="224"/>
      <c r="C394" s="222"/>
      <c r="D394" s="222"/>
      <c r="E394" s="309" t="s">
        <v>841</v>
      </c>
      <c r="F394" s="310" t="s">
        <v>805</v>
      </c>
      <c r="G394" s="487">
        <v>60000</v>
      </c>
    </row>
    <row r="395" spans="1:7" ht="93.75" customHeight="1" x14ac:dyDescent="0.3">
      <c r="A395" s="574"/>
      <c r="B395" s="224"/>
      <c r="C395" s="222"/>
      <c r="D395" s="222"/>
      <c r="E395" s="309" t="s">
        <v>842</v>
      </c>
      <c r="F395" s="310" t="s">
        <v>843</v>
      </c>
      <c r="G395" s="487">
        <v>40000</v>
      </c>
    </row>
    <row r="396" spans="1:7" ht="409.5" customHeight="1" x14ac:dyDescent="0.3">
      <c r="A396" s="574"/>
      <c r="B396" s="234"/>
      <c r="C396" s="288"/>
      <c r="D396" s="288"/>
      <c r="E396" s="312" t="s">
        <v>535</v>
      </c>
      <c r="F396" s="523" t="s">
        <v>835</v>
      </c>
      <c r="G396" s="488">
        <v>300000</v>
      </c>
    </row>
    <row r="397" spans="1:7" ht="51" customHeight="1" x14ac:dyDescent="0.3">
      <c r="A397" s="574"/>
      <c r="B397" s="234"/>
      <c r="C397" s="288"/>
      <c r="D397" s="288"/>
      <c r="E397" s="313" t="s">
        <v>385</v>
      </c>
      <c r="F397" s="205"/>
      <c r="G397" s="474">
        <f>G398+G399</f>
        <v>45000</v>
      </c>
    </row>
    <row r="398" spans="1:7" ht="30.75" customHeight="1" x14ac:dyDescent="0.3">
      <c r="A398" s="574"/>
      <c r="B398" s="224"/>
      <c r="C398" s="222"/>
      <c r="D398" s="222"/>
      <c r="E398" s="305" t="s">
        <v>844</v>
      </c>
      <c r="F398" s="314" t="s">
        <v>262</v>
      </c>
      <c r="G398" s="478">
        <v>33000</v>
      </c>
    </row>
    <row r="399" spans="1:7" ht="41.25" customHeight="1" x14ac:dyDescent="0.3">
      <c r="A399" s="574"/>
      <c r="B399" s="224"/>
      <c r="C399" s="222"/>
      <c r="D399" s="222"/>
      <c r="E399" s="315" t="s">
        <v>845</v>
      </c>
      <c r="F399" s="314" t="s">
        <v>846</v>
      </c>
      <c r="G399" s="478">
        <v>12000</v>
      </c>
    </row>
    <row r="400" spans="1:7" ht="35.25" customHeight="1" x14ac:dyDescent="0.3">
      <c r="A400" s="574"/>
      <c r="B400" s="234"/>
      <c r="C400" s="288"/>
      <c r="D400" s="288"/>
      <c r="E400" s="316" t="s">
        <v>386</v>
      </c>
      <c r="F400" s="205"/>
      <c r="G400" s="474">
        <f>G401+G402+G403</f>
        <v>54740</v>
      </c>
    </row>
    <row r="401" spans="1:7" ht="46.5" customHeight="1" x14ac:dyDescent="0.3">
      <c r="A401" s="574"/>
      <c r="B401" s="234"/>
      <c r="C401" s="288"/>
      <c r="D401" s="288"/>
      <c r="E401" s="247" t="s">
        <v>387</v>
      </c>
      <c r="F401" s="205" t="s">
        <v>262</v>
      </c>
      <c r="G401" s="473">
        <v>14740</v>
      </c>
    </row>
    <row r="402" spans="1:7" ht="44.25" customHeight="1" x14ac:dyDescent="0.3">
      <c r="A402" s="574"/>
      <c r="B402" s="234"/>
      <c r="C402" s="288"/>
      <c r="D402" s="288"/>
      <c r="E402" s="306" t="s">
        <v>847</v>
      </c>
      <c r="F402" s="317" t="s">
        <v>848</v>
      </c>
      <c r="G402" s="483">
        <v>20000</v>
      </c>
    </row>
    <row r="403" spans="1:7" ht="42.75" customHeight="1" x14ac:dyDescent="0.3">
      <c r="A403" s="574"/>
      <c r="B403" s="234"/>
      <c r="C403" s="288"/>
      <c r="D403" s="288"/>
      <c r="E403" s="318" t="s">
        <v>849</v>
      </c>
      <c r="F403" s="317" t="s">
        <v>729</v>
      </c>
      <c r="G403" s="483">
        <v>20000</v>
      </c>
    </row>
    <row r="404" spans="1:7" ht="33.75" customHeight="1" x14ac:dyDescent="0.3">
      <c r="A404" s="574"/>
      <c r="B404" s="391">
        <v>11006</v>
      </c>
      <c r="C404" s="652" t="s">
        <v>388</v>
      </c>
      <c r="D404" s="653"/>
      <c r="E404" s="654"/>
      <c r="F404" s="365" t="s">
        <v>267</v>
      </c>
      <c r="G404" s="458">
        <f>G405</f>
        <v>404616.6</v>
      </c>
    </row>
    <row r="405" spans="1:7" ht="40.5" customHeight="1" x14ac:dyDescent="0.3">
      <c r="A405" s="574"/>
      <c r="B405" s="319"/>
      <c r="C405" s="288"/>
      <c r="D405" s="288"/>
      <c r="E405" s="289"/>
      <c r="F405" s="304" t="s">
        <v>850</v>
      </c>
      <c r="G405" s="464">
        <v>404616.6</v>
      </c>
    </row>
    <row r="406" spans="1:7" ht="42" customHeight="1" x14ac:dyDescent="0.3">
      <c r="A406" s="574"/>
      <c r="B406" s="356">
        <v>11010</v>
      </c>
      <c r="C406" s="550" t="s">
        <v>389</v>
      </c>
      <c r="D406" s="550"/>
      <c r="E406" s="550"/>
      <c r="F406" s="365" t="s">
        <v>390</v>
      </c>
      <c r="G406" s="458">
        <f t="shared" ref="G406:G408" si="15">G407</f>
        <v>182104.9</v>
      </c>
    </row>
    <row r="407" spans="1:7" ht="42" customHeight="1" x14ac:dyDescent="0.3">
      <c r="A407" s="574"/>
      <c r="B407" s="234"/>
      <c r="C407" s="227"/>
      <c r="D407" s="320"/>
      <c r="E407" s="320"/>
      <c r="F407" s="321" t="s">
        <v>851</v>
      </c>
      <c r="G407" s="464">
        <v>182104.9</v>
      </c>
    </row>
    <row r="408" spans="1:7" ht="42" customHeight="1" x14ac:dyDescent="0.3">
      <c r="A408" s="574"/>
      <c r="B408" s="356">
        <v>11025</v>
      </c>
      <c r="C408" s="550" t="s">
        <v>391</v>
      </c>
      <c r="D408" s="550"/>
      <c r="E408" s="550"/>
      <c r="F408" s="365" t="s">
        <v>267</v>
      </c>
      <c r="G408" s="458">
        <f t="shared" si="15"/>
        <v>160524.4</v>
      </c>
    </row>
    <row r="409" spans="1:7" ht="42" customHeight="1" x14ac:dyDescent="0.3">
      <c r="A409" s="574"/>
      <c r="B409" s="234"/>
      <c r="C409" s="227"/>
      <c r="D409" s="320"/>
      <c r="E409" s="320"/>
      <c r="F409" s="321" t="s">
        <v>795</v>
      </c>
      <c r="G409" s="464">
        <v>160524.4</v>
      </c>
    </row>
    <row r="410" spans="1:7" ht="71.25" customHeight="1" x14ac:dyDescent="0.3">
      <c r="A410" s="202"/>
      <c r="B410" s="217">
        <v>12002</v>
      </c>
      <c r="C410" s="567" t="s">
        <v>852</v>
      </c>
      <c r="D410" s="568"/>
      <c r="E410" s="569"/>
      <c r="F410" s="218" t="s">
        <v>267</v>
      </c>
      <c r="G410" s="462">
        <f t="shared" ref="G410" si="16">G411</f>
        <v>25486</v>
      </c>
    </row>
    <row r="411" spans="1:7" ht="42" customHeight="1" x14ac:dyDescent="0.3">
      <c r="A411" s="202"/>
      <c r="B411" s="224"/>
      <c r="C411" s="223"/>
      <c r="D411" s="322"/>
      <c r="E411" s="322"/>
      <c r="F411" s="273" t="s">
        <v>262</v>
      </c>
      <c r="G411" s="464">
        <v>25486</v>
      </c>
    </row>
    <row r="412" spans="1:7" ht="31.15" customHeight="1" x14ac:dyDescent="0.3">
      <c r="A412" s="232">
        <v>1183</v>
      </c>
      <c r="B412" s="552" t="s">
        <v>392</v>
      </c>
      <c r="C412" s="553"/>
      <c r="D412" s="553"/>
      <c r="E412" s="554"/>
      <c r="F412" s="290"/>
      <c r="G412" s="458">
        <f>+G413</f>
        <v>45000</v>
      </c>
    </row>
    <row r="413" spans="1:7" ht="56.25" customHeight="1" x14ac:dyDescent="0.3">
      <c r="A413" s="650"/>
      <c r="B413" s="381">
        <v>11002</v>
      </c>
      <c r="C413" s="644" t="s">
        <v>953</v>
      </c>
      <c r="D413" s="644"/>
      <c r="E413" s="644"/>
      <c r="F413" s="365" t="s">
        <v>267</v>
      </c>
      <c r="G413" s="458">
        <f>G414</f>
        <v>45000</v>
      </c>
    </row>
    <row r="414" spans="1:7" ht="28.9" customHeight="1" x14ac:dyDescent="0.3">
      <c r="A414" s="650"/>
      <c r="B414" s="381"/>
      <c r="C414" s="214"/>
      <c r="D414" s="214"/>
      <c r="E414" s="324"/>
      <c r="F414" s="205" t="s">
        <v>342</v>
      </c>
      <c r="G414" s="468">
        <v>45000</v>
      </c>
    </row>
    <row r="415" spans="1:7" ht="32.450000000000003" customHeight="1" x14ac:dyDescent="0.3">
      <c r="A415" s="210">
        <v>1192</v>
      </c>
      <c r="B415" s="552" t="s">
        <v>246</v>
      </c>
      <c r="C415" s="553"/>
      <c r="D415" s="553"/>
      <c r="E415" s="554"/>
      <c r="F415" s="365"/>
      <c r="G415" s="458">
        <f>+G416+G418</f>
        <v>608833.9</v>
      </c>
    </row>
    <row r="416" spans="1:7" ht="54.6" customHeight="1" x14ac:dyDescent="0.3">
      <c r="A416" s="580"/>
      <c r="B416" s="381">
        <v>11001</v>
      </c>
      <c r="C416" s="644" t="s">
        <v>954</v>
      </c>
      <c r="D416" s="644"/>
      <c r="E416" s="644"/>
      <c r="F416" s="365" t="s">
        <v>267</v>
      </c>
      <c r="G416" s="458">
        <f>G417</f>
        <v>199405.4</v>
      </c>
    </row>
    <row r="417" spans="1:7" ht="36" customHeight="1" x14ac:dyDescent="0.3">
      <c r="A417" s="582"/>
      <c r="B417" s="381"/>
      <c r="C417" s="214"/>
      <c r="D417" s="214"/>
      <c r="E417" s="214"/>
      <c r="F417" s="205" t="s">
        <v>892</v>
      </c>
      <c r="G417" s="468">
        <v>199405.4</v>
      </c>
    </row>
    <row r="418" spans="1:7" ht="34.9" customHeight="1" x14ac:dyDescent="0.3">
      <c r="A418" s="582"/>
      <c r="B418" s="381">
        <v>11006</v>
      </c>
      <c r="C418" s="545" t="s">
        <v>394</v>
      </c>
      <c r="D418" s="546"/>
      <c r="E418" s="547"/>
      <c r="F418" s="365" t="s">
        <v>267</v>
      </c>
      <c r="G418" s="458">
        <f>G419</f>
        <v>409428.5</v>
      </c>
    </row>
    <row r="419" spans="1:7" ht="30.6" customHeight="1" x14ac:dyDescent="0.3">
      <c r="A419" s="581"/>
      <c r="B419" s="381"/>
      <c r="C419" s="352"/>
      <c r="D419" s="352"/>
      <c r="E419" s="352"/>
      <c r="F419" s="205" t="s">
        <v>892</v>
      </c>
      <c r="G419" s="459">
        <v>409428.5</v>
      </c>
    </row>
    <row r="420" spans="1:7" ht="32.450000000000003" customHeight="1" x14ac:dyDescent="0.3">
      <c r="A420" s="232">
        <v>1193</v>
      </c>
      <c r="B420" s="552" t="s">
        <v>395</v>
      </c>
      <c r="C420" s="553"/>
      <c r="D420" s="553"/>
      <c r="E420" s="554"/>
      <c r="F420" s="325"/>
      <c r="G420" s="458">
        <f>+G421+G441</f>
        <v>3767709.3</v>
      </c>
    </row>
    <row r="421" spans="1:7" ht="72" customHeight="1" x14ac:dyDescent="0.3">
      <c r="A421" s="555"/>
      <c r="B421" s="381">
        <v>11001</v>
      </c>
      <c r="C421" s="545" t="s">
        <v>396</v>
      </c>
      <c r="D421" s="546"/>
      <c r="E421" s="547"/>
      <c r="F421" s="365" t="s">
        <v>267</v>
      </c>
      <c r="G421" s="458">
        <f>SUM(G422:G440)</f>
        <v>3685609.5</v>
      </c>
    </row>
    <row r="422" spans="1:7" ht="30.6" customHeight="1" x14ac:dyDescent="0.3">
      <c r="A422" s="549"/>
      <c r="B422" s="381"/>
      <c r="C422" s="214"/>
      <c r="D422" s="214"/>
      <c r="E422" s="214"/>
      <c r="F422" s="240" t="s">
        <v>262</v>
      </c>
      <c r="G422" s="459">
        <v>468401.3</v>
      </c>
    </row>
    <row r="423" spans="1:7" ht="32.450000000000003" customHeight="1" x14ac:dyDescent="0.3">
      <c r="A423" s="549"/>
      <c r="B423" s="381"/>
      <c r="C423" s="214"/>
      <c r="D423" s="214"/>
      <c r="E423" s="214"/>
      <c r="F423" s="205" t="s">
        <v>955</v>
      </c>
      <c r="G423" s="459">
        <v>304899.09999999998</v>
      </c>
    </row>
    <row r="424" spans="1:7" ht="31.9" customHeight="1" x14ac:dyDescent="0.3">
      <c r="A424" s="549"/>
      <c r="B424" s="381"/>
      <c r="C424" s="214"/>
      <c r="D424" s="214"/>
      <c r="E424" s="214"/>
      <c r="F424" s="205" t="s">
        <v>956</v>
      </c>
      <c r="G424" s="459">
        <v>79887.399999999994</v>
      </c>
    </row>
    <row r="425" spans="1:7" ht="31.9" customHeight="1" x14ac:dyDescent="0.3">
      <c r="A425" s="549"/>
      <c r="B425" s="381"/>
      <c r="C425" s="214"/>
      <c r="D425" s="214"/>
      <c r="E425" s="214"/>
      <c r="F425" s="205" t="s">
        <v>957</v>
      </c>
      <c r="G425" s="459">
        <v>86673.9</v>
      </c>
    </row>
    <row r="426" spans="1:7" ht="31.9" customHeight="1" x14ac:dyDescent="0.3">
      <c r="A426" s="549"/>
      <c r="B426" s="381"/>
      <c r="C426" s="214"/>
      <c r="D426" s="214"/>
      <c r="E426" s="214"/>
      <c r="F426" s="205" t="s">
        <v>958</v>
      </c>
      <c r="G426" s="459">
        <v>111549.3</v>
      </c>
    </row>
    <row r="427" spans="1:7" ht="30" customHeight="1" x14ac:dyDescent="0.3">
      <c r="A427" s="549"/>
      <c r="B427" s="381"/>
      <c r="C427" s="214"/>
      <c r="D427" s="214"/>
      <c r="E427" s="214"/>
      <c r="F427" s="205" t="s">
        <v>69</v>
      </c>
      <c r="G427" s="459">
        <v>84917.9</v>
      </c>
    </row>
    <row r="428" spans="1:7" ht="30.6" customHeight="1" x14ac:dyDescent="0.3">
      <c r="A428" s="549"/>
      <c r="B428" s="381"/>
      <c r="C428" s="214"/>
      <c r="D428" s="214"/>
      <c r="E428" s="214"/>
      <c r="F428" s="205" t="s">
        <v>70</v>
      </c>
      <c r="G428" s="459">
        <v>226141</v>
      </c>
    </row>
    <row r="429" spans="1:7" ht="30.75" customHeight="1" x14ac:dyDescent="0.3">
      <c r="A429" s="549"/>
      <c r="B429" s="381"/>
      <c r="C429" s="214"/>
      <c r="D429" s="214"/>
      <c r="E429" s="214"/>
      <c r="F429" s="205" t="s">
        <v>71</v>
      </c>
      <c r="G429" s="459">
        <v>96531.199999999997</v>
      </c>
    </row>
    <row r="430" spans="1:7" ht="30" customHeight="1" x14ac:dyDescent="0.3">
      <c r="A430" s="549"/>
      <c r="B430" s="381"/>
      <c r="C430" s="214"/>
      <c r="D430" s="214"/>
      <c r="E430" s="214"/>
      <c r="F430" s="205" t="s">
        <v>959</v>
      </c>
      <c r="G430" s="459">
        <v>173687.3</v>
      </c>
    </row>
    <row r="431" spans="1:7" ht="32.25" customHeight="1" x14ac:dyDescent="0.3">
      <c r="A431" s="549"/>
      <c r="B431" s="381"/>
      <c r="C431" s="214"/>
      <c r="D431" s="214"/>
      <c r="E431" s="214"/>
      <c r="F431" s="205" t="s">
        <v>960</v>
      </c>
      <c r="G431" s="459">
        <v>173376.5</v>
      </c>
    </row>
    <row r="432" spans="1:7" ht="36" customHeight="1" x14ac:dyDescent="0.3">
      <c r="A432" s="549"/>
      <c r="B432" s="381"/>
      <c r="C432" s="214"/>
      <c r="D432" s="214"/>
      <c r="E432" s="214"/>
      <c r="F432" s="205" t="s">
        <v>961</v>
      </c>
      <c r="G432" s="459">
        <v>190028.9</v>
      </c>
    </row>
    <row r="433" spans="1:7" ht="32.450000000000003" customHeight="1" x14ac:dyDescent="0.3">
      <c r="A433" s="549"/>
      <c r="B433" s="381"/>
      <c r="C433" s="214"/>
      <c r="D433" s="214"/>
      <c r="E433" s="214"/>
      <c r="F433" s="205" t="s">
        <v>962</v>
      </c>
      <c r="G433" s="459">
        <v>143215.4</v>
      </c>
    </row>
    <row r="434" spans="1:7" ht="32.450000000000003" customHeight="1" x14ac:dyDescent="0.3">
      <c r="A434" s="549"/>
      <c r="B434" s="381"/>
      <c r="C434" s="214"/>
      <c r="D434" s="214"/>
      <c r="E434" s="214"/>
      <c r="F434" s="205" t="s">
        <v>963</v>
      </c>
      <c r="G434" s="459">
        <v>208607.6</v>
      </c>
    </row>
    <row r="435" spans="1:7" ht="33" customHeight="1" x14ac:dyDescent="0.3">
      <c r="A435" s="549"/>
      <c r="B435" s="381"/>
      <c r="C435" s="214"/>
      <c r="D435" s="214"/>
      <c r="E435" s="214"/>
      <c r="F435" s="205" t="s">
        <v>964</v>
      </c>
      <c r="G435" s="459">
        <v>188533.2</v>
      </c>
    </row>
    <row r="436" spans="1:7" ht="35.25" customHeight="1" x14ac:dyDescent="0.3">
      <c r="A436" s="549"/>
      <c r="B436" s="381"/>
      <c r="C436" s="214"/>
      <c r="D436" s="214"/>
      <c r="E436" s="214"/>
      <c r="F436" s="205" t="s">
        <v>965</v>
      </c>
      <c r="G436" s="459">
        <v>184793.8</v>
      </c>
    </row>
    <row r="437" spans="1:7" ht="37.5" customHeight="1" x14ac:dyDescent="0.3">
      <c r="A437" s="549"/>
      <c r="B437" s="381"/>
      <c r="C437" s="214"/>
      <c r="D437" s="214"/>
      <c r="E437" s="214"/>
      <c r="F437" s="205" t="s">
        <v>966</v>
      </c>
      <c r="G437" s="459">
        <v>205435.1</v>
      </c>
    </row>
    <row r="438" spans="1:7" ht="41.25" customHeight="1" x14ac:dyDescent="0.3">
      <c r="A438" s="549"/>
      <c r="B438" s="381"/>
      <c r="C438" s="214"/>
      <c r="D438" s="214"/>
      <c r="E438" s="214"/>
      <c r="F438" s="205" t="s">
        <v>967</v>
      </c>
      <c r="G438" s="459">
        <v>228997.3</v>
      </c>
    </row>
    <row r="439" spans="1:7" ht="32.450000000000003" customHeight="1" x14ac:dyDescent="0.3">
      <c r="A439" s="549"/>
      <c r="B439" s="381"/>
      <c r="C439" s="214"/>
      <c r="D439" s="214"/>
      <c r="E439" s="214"/>
      <c r="F439" s="205" t="s">
        <v>968</v>
      </c>
      <c r="G439" s="459">
        <v>258433.1</v>
      </c>
    </row>
    <row r="440" spans="1:7" ht="28.15" customHeight="1" x14ac:dyDescent="0.3">
      <c r="A440" s="549"/>
      <c r="B440" s="381"/>
      <c r="C440" s="214"/>
      <c r="D440" s="214"/>
      <c r="E440" s="214"/>
      <c r="F440" s="205" t="s">
        <v>969</v>
      </c>
      <c r="G440" s="459">
        <v>271500.2</v>
      </c>
    </row>
    <row r="441" spans="1:7" ht="58.5" customHeight="1" x14ac:dyDescent="0.3">
      <c r="A441" s="549"/>
      <c r="B441" s="381">
        <v>11002</v>
      </c>
      <c r="C441" s="644" t="s">
        <v>397</v>
      </c>
      <c r="D441" s="644"/>
      <c r="E441" s="644"/>
      <c r="F441" s="365" t="s">
        <v>267</v>
      </c>
      <c r="G441" s="458">
        <f t="shared" ref="G441" si="17">G442</f>
        <v>82099.8</v>
      </c>
    </row>
    <row r="442" spans="1:7" ht="31.9" customHeight="1" x14ac:dyDescent="0.3">
      <c r="A442" s="549"/>
      <c r="B442" s="381"/>
      <c r="C442" s="357"/>
      <c r="D442" s="357"/>
      <c r="E442" s="357"/>
      <c r="F442" s="205" t="s">
        <v>262</v>
      </c>
      <c r="G442" s="459">
        <v>82099.8</v>
      </c>
    </row>
    <row r="443" spans="1:7" ht="39.75" customHeight="1" x14ac:dyDescent="0.3">
      <c r="A443" s="192">
        <v>1196</v>
      </c>
      <c r="B443" s="647" t="s">
        <v>398</v>
      </c>
      <c r="C443" s="648"/>
      <c r="D443" s="648"/>
      <c r="E443" s="649"/>
      <c r="F443" s="287"/>
      <c r="G443" s="458">
        <f>G444+G449</f>
        <v>219765.5</v>
      </c>
    </row>
    <row r="444" spans="1:7" ht="39.75" customHeight="1" x14ac:dyDescent="0.3">
      <c r="A444" s="580"/>
      <c r="B444" s="381">
        <v>11001</v>
      </c>
      <c r="C444" s="545" t="s">
        <v>399</v>
      </c>
      <c r="D444" s="546"/>
      <c r="E444" s="547"/>
      <c r="F444" s="218" t="s">
        <v>267</v>
      </c>
      <c r="G444" s="458">
        <f>G446+G447+G448</f>
        <v>170884.9</v>
      </c>
    </row>
    <row r="445" spans="1:7" ht="36.75" customHeight="1" x14ac:dyDescent="0.3">
      <c r="A445" s="582"/>
      <c r="B445" s="234"/>
      <c r="C445" s="227"/>
      <c r="D445" s="645" t="s">
        <v>367</v>
      </c>
      <c r="E445" s="646"/>
      <c r="F445" s="326"/>
      <c r="G445" s="504"/>
    </row>
    <row r="446" spans="1:7" ht="40.5" customHeight="1" x14ac:dyDescent="0.3">
      <c r="A446" s="582"/>
      <c r="B446" s="234"/>
      <c r="C446" s="288"/>
      <c r="D446" s="288"/>
      <c r="E446" s="303" t="s">
        <v>399</v>
      </c>
      <c r="F446" s="273" t="s">
        <v>262</v>
      </c>
      <c r="G446" s="464">
        <v>45884.9</v>
      </c>
    </row>
    <row r="447" spans="1:7" ht="36.75" customHeight="1" x14ac:dyDescent="0.3">
      <c r="A447" s="582"/>
      <c r="B447" s="234"/>
      <c r="C447" s="288"/>
      <c r="D447" s="288"/>
      <c r="E447" s="327" t="s">
        <v>724</v>
      </c>
      <c r="F447" s="273" t="s">
        <v>726</v>
      </c>
      <c r="G447" s="464">
        <v>100000</v>
      </c>
    </row>
    <row r="448" spans="1:7" ht="36.75" customHeight="1" x14ac:dyDescent="0.3">
      <c r="A448" s="582"/>
      <c r="B448" s="234"/>
      <c r="C448" s="288"/>
      <c r="D448" s="288"/>
      <c r="E448" s="303" t="s">
        <v>725</v>
      </c>
      <c r="F448" s="273" t="s">
        <v>727</v>
      </c>
      <c r="G448" s="464">
        <v>25000</v>
      </c>
    </row>
    <row r="449" spans="1:7" ht="41.25" customHeight="1" x14ac:dyDescent="0.3">
      <c r="A449" s="582"/>
      <c r="B449" s="390">
        <v>11002</v>
      </c>
      <c r="C449" s="545" t="s">
        <v>400</v>
      </c>
      <c r="D449" s="546"/>
      <c r="E449" s="547"/>
      <c r="F449" s="290"/>
      <c r="G449" s="458">
        <f>G450</f>
        <v>48880.6</v>
      </c>
    </row>
    <row r="450" spans="1:7" ht="27" customHeight="1" x14ac:dyDescent="0.3">
      <c r="A450" s="582"/>
      <c r="B450" s="356"/>
      <c r="C450" s="288"/>
      <c r="D450" s="288"/>
      <c r="E450" s="289"/>
      <c r="F450" s="365" t="s">
        <v>267</v>
      </c>
      <c r="G450" s="458">
        <f>G451</f>
        <v>48880.6</v>
      </c>
    </row>
    <row r="451" spans="1:7" ht="29.45" customHeight="1" x14ac:dyDescent="0.3">
      <c r="A451" s="582"/>
      <c r="B451" s="234"/>
      <c r="C451" s="288"/>
      <c r="D451" s="288"/>
      <c r="E451" s="288"/>
      <c r="F451" s="240" t="s">
        <v>728</v>
      </c>
      <c r="G451" s="459">
        <v>48880.6</v>
      </c>
    </row>
    <row r="452" spans="1:7" ht="36" customHeight="1" x14ac:dyDescent="0.3">
      <c r="A452" s="237">
        <v>1198</v>
      </c>
      <c r="B452" s="552" t="s">
        <v>401</v>
      </c>
      <c r="C452" s="553"/>
      <c r="D452" s="553"/>
      <c r="E452" s="554"/>
      <c r="F452" s="287"/>
      <c r="G452" s="458">
        <f>+G453+G457+G459+G461+G463+G475</f>
        <v>718608.1</v>
      </c>
    </row>
    <row r="453" spans="1:7" ht="36.6" customHeight="1" x14ac:dyDescent="0.3">
      <c r="A453" s="632"/>
      <c r="B453" s="216">
        <v>11001</v>
      </c>
      <c r="C453" s="550" t="s">
        <v>1006</v>
      </c>
      <c r="D453" s="550"/>
      <c r="E453" s="550"/>
      <c r="F453" s="365" t="s">
        <v>267</v>
      </c>
      <c r="G453" s="458">
        <f>G455+G456</f>
        <v>38000</v>
      </c>
    </row>
    <row r="454" spans="1:7" ht="31.5" customHeight="1" x14ac:dyDescent="0.3">
      <c r="A454" s="622"/>
      <c r="B454" s="328"/>
      <c r="C454" s="329"/>
      <c r="D454" s="692" t="s">
        <v>367</v>
      </c>
      <c r="E454" s="693"/>
      <c r="F454" s="312"/>
      <c r="G454" s="489"/>
    </row>
    <row r="455" spans="1:7" ht="89.25" customHeight="1" x14ac:dyDescent="0.3">
      <c r="A455" s="622"/>
      <c r="B455" s="330"/>
      <c r="C455" s="302"/>
      <c r="D455" s="302"/>
      <c r="E455" s="308" t="s">
        <v>991</v>
      </c>
      <c r="F455" s="331" t="s">
        <v>974</v>
      </c>
      <c r="G455" s="490">
        <v>29000</v>
      </c>
    </row>
    <row r="456" spans="1:7" ht="56.25" customHeight="1" x14ac:dyDescent="0.3">
      <c r="A456" s="622"/>
      <c r="B456" s="330"/>
      <c r="C456" s="302"/>
      <c r="D456" s="302"/>
      <c r="E456" s="308" t="s">
        <v>992</v>
      </c>
      <c r="F456" s="331" t="s">
        <v>729</v>
      </c>
      <c r="G456" s="490">
        <v>9000</v>
      </c>
    </row>
    <row r="457" spans="1:7" ht="54.75" customHeight="1" x14ac:dyDescent="0.3">
      <c r="A457" s="622"/>
      <c r="B457" s="216">
        <v>11004</v>
      </c>
      <c r="C457" s="601" t="s">
        <v>402</v>
      </c>
      <c r="D457" s="601"/>
      <c r="E457" s="601"/>
      <c r="F457" s="365" t="s">
        <v>267</v>
      </c>
      <c r="G457" s="469">
        <f t="shared" ref="G457" si="18">G458</f>
        <v>12000</v>
      </c>
    </row>
    <row r="458" spans="1:7" ht="31.15" customHeight="1" x14ac:dyDescent="0.3">
      <c r="A458" s="622"/>
      <c r="B458" s="330"/>
      <c r="C458" s="332"/>
      <c r="D458" s="332"/>
      <c r="E458" s="332"/>
      <c r="F458" s="240" t="s">
        <v>970</v>
      </c>
      <c r="G458" s="472">
        <v>12000</v>
      </c>
    </row>
    <row r="459" spans="1:7" ht="38.450000000000003" customHeight="1" x14ac:dyDescent="0.3">
      <c r="A459" s="333"/>
      <c r="B459" s="255">
        <v>11006</v>
      </c>
      <c r="C459" s="550" t="s">
        <v>855</v>
      </c>
      <c r="D459" s="550"/>
      <c r="E459" s="550"/>
      <c r="F459" s="365" t="s">
        <v>267</v>
      </c>
      <c r="G459" s="458">
        <f>G460</f>
        <v>60000</v>
      </c>
    </row>
    <row r="460" spans="1:7" ht="42.6" customHeight="1" x14ac:dyDescent="0.3">
      <c r="A460" s="582"/>
      <c r="B460" s="255"/>
      <c r="C460" s="234"/>
      <c r="D460" s="234"/>
      <c r="E460" s="234"/>
      <c r="F460" s="240" t="s">
        <v>729</v>
      </c>
      <c r="G460" s="491">
        <v>60000</v>
      </c>
    </row>
    <row r="461" spans="1:7" ht="31.15" customHeight="1" x14ac:dyDescent="0.3">
      <c r="A461" s="582"/>
      <c r="B461" s="255">
        <v>11007</v>
      </c>
      <c r="C461" s="550" t="s">
        <v>971</v>
      </c>
      <c r="D461" s="550"/>
      <c r="E461" s="550"/>
      <c r="F461" s="365" t="s">
        <v>267</v>
      </c>
      <c r="G461" s="458">
        <f>G462</f>
        <v>30000</v>
      </c>
    </row>
    <row r="462" spans="1:7" ht="37.15" customHeight="1" x14ac:dyDescent="0.3">
      <c r="A462" s="582"/>
      <c r="B462" s="255"/>
      <c r="C462" s="214"/>
      <c r="D462" s="214"/>
      <c r="E462" s="214"/>
      <c r="F462" s="240" t="s">
        <v>804</v>
      </c>
      <c r="G462" s="459">
        <v>30000</v>
      </c>
    </row>
    <row r="463" spans="1:7" ht="34.9" customHeight="1" x14ac:dyDescent="0.3">
      <c r="A463" s="582"/>
      <c r="B463" s="255">
        <v>11008</v>
      </c>
      <c r="C463" s="550" t="s">
        <v>972</v>
      </c>
      <c r="D463" s="550"/>
      <c r="E463" s="550"/>
      <c r="F463" s="240"/>
      <c r="G463" s="458">
        <f>G465+G466+G467+G468+G469+G470+G471+G472+G473+G474</f>
        <v>129407.3</v>
      </c>
    </row>
    <row r="464" spans="1:7" ht="34.5" customHeight="1" x14ac:dyDescent="0.3">
      <c r="A464" s="582"/>
      <c r="B464" s="244"/>
      <c r="C464" s="212"/>
      <c r="D464" s="645" t="s">
        <v>367</v>
      </c>
      <c r="E464" s="646"/>
      <c r="F464" s="240"/>
      <c r="G464" s="459"/>
    </row>
    <row r="465" spans="1:8" ht="38.25" customHeight="1" x14ac:dyDescent="0.3">
      <c r="A465" s="582"/>
      <c r="B465" s="244"/>
      <c r="C465" s="212"/>
      <c r="D465" s="334"/>
      <c r="E465" s="227" t="s">
        <v>973</v>
      </c>
      <c r="F465" s="331" t="s">
        <v>974</v>
      </c>
      <c r="G465" s="459">
        <v>21907.3</v>
      </c>
    </row>
    <row r="466" spans="1:8" ht="37.15" customHeight="1" x14ac:dyDescent="0.3">
      <c r="A466" s="582"/>
      <c r="B466" s="244"/>
      <c r="C466" s="212"/>
      <c r="D466" s="334"/>
      <c r="E466" s="227" t="s">
        <v>975</v>
      </c>
      <c r="F466" s="240" t="s">
        <v>974</v>
      </c>
      <c r="G466" s="459">
        <v>14300</v>
      </c>
    </row>
    <row r="467" spans="1:8" ht="51" customHeight="1" x14ac:dyDescent="0.3">
      <c r="A467" s="582"/>
      <c r="B467" s="244"/>
      <c r="C467" s="212"/>
      <c r="D467" s="334"/>
      <c r="E467" s="227" t="s">
        <v>976</v>
      </c>
      <c r="F467" s="240" t="s">
        <v>977</v>
      </c>
      <c r="G467" s="459">
        <v>23000</v>
      </c>
    </row>
    <row r="468" spans="1:8" ht="66.75" customHeight="1" x14ac:dyDescent="0.3">
      <c r="A468" s="333"/>
      <c r="B468" s="244"/>
      <c r="C468" s="212"/>
      <c r="D468" s="334"/>
      <c r="E468" s="227" t="s">
        <v>978</v>
      </c>
      <c r="F468" s="335" t="s">
        <v>979</v>
      </c>
      <c r="G468" s="459">
        <v>14700</v>
      </c>
    </row>
    <row r="469" spans="1:8" ht="37.5" customHeight="1" x14ac:dyDescent="0.3">
      <c r="A469" s="549"/>
      <c r="B469" s="244"/>
      <c r="C469" s="212"/>
      <c r="D469" s="334"/>
      <c r="E469" s="227" t="s">
        <v>980</v>
      </c>
      <c r="F469" s="240" t="s">
        <v>970</v>
      </c>
      <c r="G469" s="459">
        <v>15000</v>
      </c>
    </row>
    <row r="470" spans="1:8" ht="36" customHeight="1" x14ac:dyDescent="0.3">
      <c r="A470" s="549"/>
      <c r="B470" s="244"/>
      <c r="C470" s="212"/>
      <c r="D470" s="334"/>
      <c r="E470" s="227" t="s">
        <v>981</v>
      </c>
      <c r="F470" s="240" t="s">
        <v>982</v>
      </c>
      <c r="G470" s="459">
        <v>9000</v>
      </c>
    </row>
    <row r="471" spans="1:8" ht="36" customHeight="1" x14ac:dyDescent="0.3">
      <c r="A471" s="549"/>
      <c r="B471" s="336"/>
      <c r="C471" s="337"/>
      <c r="D471" s="338"/>
      <c r="E471" s="339" t="s">
        <v>983</v>
      </c>
      <c r="F471" s="331" t="s">
        <v>984</v>
      </c>
      <c r="G471" s="490">
        <v>6000</v>
      </c>
    </row>
    <row r="472" spans="1:8" ht="36" customHeight="1" x14ac:dyDescent="0.3">
      <c r="A472" s="549"/>
      <c r="B472" s="336"/>
      <c r="C472" s="337"/>
      <c r="D472" s="338"/>
      <c r="E472" s="339" t="s">
        <v>985</v>
      </c>
      <c r="F472" s="331" t="s">
        <v>986</v>
      </c>
      <c r="G472" s="490">
        <v>4500</v>
      </c>
    </row>
    <row r="473" spans="1:8" ht="52.5" customHeight="1" x14ac:dyDescent="0.3">
      <c r="A473" s="549"/>
      <c r="B473" s="244"/>
      <c r="C473" s="212"/>
      <c r="D473" s="334"/>
      <c r="E473" s="227" t="s">
        <v>987</v>
      </c>
      <c r="F473" s="240" t="s">
        <v>988</v>
      </c>
      <c r="G473" s="459">
        <v>9000</v>
      </c>
    </row>
    <row r="474" spans="1:8" ht="32.450000000000003" customHeight="1" x14ac:dyDescent="0.3">
      <c r="A474" s="549"/>
      <c r="B474" s="244"/>
      <c r="C474" s="212"/>
      <c r="D474" s="334"/>
      <c r="E474" s="227" t="s">
        <v>989</v>
      </c>
      <c r="F474" s="240" t="s">
        <v>61</v>
      </c>
      <c r="G474" s="459">
        <v>12000</v>
      </c>
    </row>
    <row r="475" spans="1:8" ht="33" customHeight="1" x14ac:dyDescent="0.3">
      <c r="A475" s="549"/>
      <c r="B475" s="255">
        <v>11009</v>
      </c>
      <c r="C475" s="550" t="s">
        <v>403</v>
      </c>
      <c r="D475" s="550"/>
      <c r="E475" s="550"/>
      <c r="F475" s="365" t="s">
        <v>267</v>
      </c>
      <c r="G475" s="458">
        <f>G476</f>
        <v>449200.8</v>
      </c>
    </row>
    <row r="476" spans="1:8" ht="34.5" customHeight="1" x14ac:dyDescent="0.3">
      <c r="A476" s="556"/>
      <c r="B476" s="255"/>
      <c r="C476" s="214"/>
      <c r="D476" s="214"/>
      <c r="E476" s="214"/>
      <c r="F476" s="240" t="s">
        <v>306</v>
      </c>
      <c r="G476" s="492">
        <v>449200.8</v>
      </c>
    </row>
    <row r="477" spans="1:8" ht="48.75" customHeight="1" x14ac:dyDescent="0.3">
      <c r="A477" s="340">
        <v>1215</v>
      </c>
      <c r="B477" s="552" t="s">
        <v>404</v>
      </c>
      <c r="C477" s="553"/>
      <c r="D477" s="553"/>
      <c r="E477" s="554"/>
      <c r="F477" s="341"/>
      <c r="G477" s="458">
        <f>G478+G480+G482+G484</f>
        <v>168342.6</v>
      </c>
    </row>
    <row r="478" spans="1:8" ht="34.15" customHeight="1" x14ac:dyDescent="0.3">
      <c r="A478" s="229"/>
      <c r="B478" s="199">
        <v>12001</v>
      </c>
      <c r="C478" s="545" t="s">
        <v>405</v>
      </c>
      <c r="D478" s="546"/>
      <c r="E478" s="547"/>
      <c r="F478" s="365" t="s">
        <v>267</v>
      </c>
      <c r="G478" s="458">
        <f>G479</f>
        <v>141720</v>
      </c>
      <c r="H478" s="159"/>
    </row>
    <row r="479" spans="1:8" ht="34.15" customHeight="1" x14ac:dyDescent="0.3">
      <c r="A479" s="229"/>
      <c r="B479" s="199"/>
      <c r="C479" s="357"/>
      <c r="D479" s="357"/>
      <c r="E479" s="357"/>
      <c r="F479" s="240" t="s">
        <v>88</v>
      </c>
      <c r="G479" s="459">
        <v>141720</v>
      </c>
    </row>
    <row r="480" spans="1:8" ht="40.5" customHeight="1" x14ac:dyDescent="0.3">
      <c r="A480" s="229"/>
      <c r="B480" s="199">
        <v>12003</v>
      </c>
      <c r="C480" s="545" t="s">
        <v>406</v>
      </c>
      <c r="D480" s="546"/>
      <c r="E480" s="547"/>
      <c r="F480" s="365" t="s">
        <v>267</v>
      </c>
      <c r="G480" s="458">
        <f>G481</f>
        <v>4062.6</v>
      </c>
    </row>
    <row r="481" spans="1:7" ht="34.15" customHeight="1" x14ac:dyDescent="0.3">
      <c r="A481" s="229"/>
      <c r="B481" s="199"/>
      <c r="C481" s="212"/>
      <c r="D481" s="296"/>
      <c r="E481" s="324"/>
      <c r="F481" s="240" t="s">
        <v>262</v>
      </c>
      <c r="G481" s="459">
        <v>4062.6</v>
      </c>
    </row>
    <row r="482" spans="1:7" ht="42.75" customHeight="1" x14ac:dyDescent="0.3">
      <c r="A482" s="229"/>
      <c r="B482" s="199">
        <v>12004</v>
      </c>
      <c r="C482" s="545" t="s">
        <v>407</v>
      </c>
      <c r="D482" s="546"/>
      <c r="E482" s="547"/>
      <c r="F482" s="365" t="s">
        <v>267</v>
      </c>
      <c r="G482" s="458">
        <f>G483</f>
        <v>4560</v>
      </c>
    </row>
    <row r="483" spans="1:7" ht="34.15" customHeight="1" x14ac:dyDescent="0.3">
      <c r="A483" s="229"/>
      <c r="B483" s="199"/>
      <c r="C483" s="212"/>
      <c r="D483" s="296"/>
      <c r="E483" s="324"/>
      <c r="F483" s="205" t="s">
        <v>262</v>
      </c>
      <c r="G483" s="459">
        <v>4560</v>
      </c>
    </row>
    <row r="484" spans="1:7" ht="40.5" customHeight="1" x14ac:dyDescent="0.3">
      <c r="A484" s="229"/>
      <c r="B484" s="256">
        <v>12006</v>
      </c>
      <c r="C484" s="550" t="s">
        <v>521</v>
      </c>
      <c r="D484" s="550"/>
      <c r="E484" s="550"/>
      <c r="F484" s="365" t="s">
        <v>267</v>
      </c>
      <c r="G484" s="458">
        <f>G485</f>
        <v>18000</v>
      </c>
    </row>
    <row r="485" spans="1:7" ht="34.15" customHeight="1" x14ac:dyDescent="0.3">
      <c r="A485" s="233"/>
      <c r="B485" s="342"/>
      <c r="C485" s="288"/>
      <c r="D485" s="288"/>
      <c r="E485" s="288"/>
      <c r="F485" s="240" t="s">
        <v>993</v>
      </c>
      <c r="G485" s="459">
        <v>18000</v>
      </c>
    </row>
    <row r="486" spans="1:7" ht="44.25" customHeight="1" x14ac:dyDescent="0.3">
      <c r="A486" s="333">
        <v>1227</v>
      </c>
      <c r="B486" s="552" t="s">
        <v>408</v>
      </c>
      <c r="C486" s="553"/>
      <c r="D486" s="553"/>
      <c r="E486" s="554"/>
      <c r="F486" s="341"/>
      <c r="G486" s="458">
        <f>G487+G489+G491</f>
        <v>876696.1</v>
      </c>
    </row>
    <row r="487" spans="1:7" ht="34.15" customHeight="1" x14ac:dyDescent="0.3">
      <c r="A487" s="254"/>
      <c r="B487" s="199">
        <v>11001</v>
      </c>
      <c r="C487" s="644" t="s">
        <v>409</v>
      </c>
      <c r="D487" s="644"/>
      <c r="E487" s="644"/>
      <c r="F487" s="365" t="s">
        <v>267</v>
      </c>
      <c r="G487" s="458">
        <f t="shared" ref="G487:G491" si="19">G488</f>
        <v>331581.8</v>
      </c>
    </row>
    <row r="488" spans="1:7" ht="34.15" customHeight="1" x14ac:dyDescent="0.3">
      <c r="A488" s="229"/>
      <c r="B488" s="199"/>
      <c r="C488" s="357"/>
      <c r="D488" s="357"/>
      <c r="E488" s="357"/>
      <c r="F488" s="205" t="s">
        <v>721</v>
      </c>
      <c r="G488" s="459">
        <v>331581.8</v>
      </c>
    </row>
    <row r="489" spans="1:7" ht="34.15" customHeight="1" x14ac:dyDescent="0.3">
      <c r="A489" s="229"/>
      <c r="B489" s="199">
        <v>11002</v>
      </c>
      <c r="C489" s="644" t="s">
        <v>410</v>
      </c>
      <c r="D489" s="644"/>
      <c r="E489" s="644"/>
      <c r="F489" s="365" t="s">
        <v>267</v>
      </c>
      <c r="G489" s="458">
        <f t="shared" si="19"/>
        <v>263114.3</v>
      </c>
    </row>
    <row r="490" spans="1:7" ht="34.15" customHeight="1" x14ac:dyDescent="0.3">
      <c r="A490" s="229"/>
      <c r="B490" s="199"/>
      <c r="C490" s="357"/>
      <c r="D490" s="357"/>
      <c r="E490" s="357"/>
      <c r="F490" s="205" t="s">
        <v>721</v>
      </c>
      <c r="G490" s="459">
        <v>263114.3</v>
      </c>
    </row>
    <row r="491" spans="1:7" ht="34.15" customHeight="1" x14ac:dyDescent="0.3">
      <c r="A491" s="229"/>
      <c r="B491" s="199">
        <v>11003</v>
      </c>
      <c r="C491" s="644" t="s">
        <v>411</v>
      </c>
      <c r="D491" s="644"/>
      <c r="E491" s="644"/>
      <c r="F491" s="365" t="s">
        <v>267</v>
      </c>
      <c r="G491" s="458">
        <f t="shared" si="19"/>
        <v>282000</v>
      </c>
    </row>
    <row r="492" spans="1:7" ht="34.15" customHeight="1" x14ac:dyDescent="0.3">
      <c r="A492" s="233"/>
      <c r="B492" s="199"/>
      <c r="C492" s="357"/>
      <c r="D492" s="357"/>
      <c r="E492" s="357"/>
      <c r="F492" s="205" t="s">
        <v>721</v>
      </c>
      <c r="G492" s="459">
        <v>282000</v>
      </c>
    </row>
    <row r="493" spans="1:7" ht="38.25" customHeight="1" x14ac:dyDescent="0.3">
      <c r="A493" s="333">
        <v>1240</v>
      </c>
      <c r="B493" s="343" t="s">
        <v>948</v>
      </c>
      <c r="C493" s="344"/>
      <c r="D493" s="344"/>
      <c r="E493" s="344"/>
      <c r="F493" s="234"/>
      <c r="G493" s="458">
        <f>G494+G496</f>
        <v>697446</v>
      </c>
    </row>
    <row r="494" spans="1:7" ht="44.25" customHeight="1" x14ac:dyDescent="0.3">
      <c r="A494" s="345"/>
      <c r="B494" s="346">
        <v>11001</v>
      </c>
      <c r="C494" s="557" t="s">
        <v>994</v>
      </c>
      <c r="D494" s="558"/>
      <c r="E494" s="559"/>
      <c r="F494" s="365" t="s">
        <v>891</v>
      </c>
      <c r="G494" s="458">
        <f>G495</f>
        <v>174446</v>
      </c>
    </row>
    <row r="495" spans="1:7" ht="46.5" customHeight="1" x14ac:dyDescent="0.3">
      <c r="A495" s="229"/>
      <c r="B495" s="256"/>
      <c r="C495" s="357"/>
      <c r="D495" s="357"/>
      <c r="E495" s="357"/>
      <c r="F495" s="205" t="s">
        <v>995</v>
      </c>
      <c r="G495" s="459">
        <v>174446</v>
      </c>
    </row>
    <row r="496" spans="1:7" ht="51" customHeight="1" x14ac:dyDescent="0.3">
      <c r="A496" s="229"/>
      <c r="B496" s="346">
        <v>11002</v>
      </c>
      <c r="C496" s="557" t="s">
        <v>996</v>
      </c>
      <c r="D496" s="558"/>
      <c r="E496" s="559"/>
      <c r="F496" s="365" t="s">
        <v>891</v>
      </c>
      <c r="G496" s="458">
        <f>G497</f>
        <v>523000</v>
      </c>
    </row>
    <row r="497" spans="1:7" ht="46.5" customHeight="1" x14ac:dyDescent="0.3">
      <c r="A497" s="233"/>
      <c r="B497" s="256"/>
      <c r="C497" s="357"/>
      <c r="D497" s="357"/>
      <c r="E497" s="357"/>
      <c r="F497" s="205" t="s">
        <v>314</v>
      </c>
      <c r="G497" s="459">
        <v>523000</v>
      </c>
    </row>
    <row r="498" spans="1:7" ht="36" customHeight="1" x14ac:dyDescent="0.3">
      <c r="A498" s="551" t="s">
        <v>0</v>
      </c>
      <c r="B498" s="540"/>
      <c r="C498" s="540"/>
      <c r="D498" s="540"/>
      <c r="E498" s="540"/>
      <c r="F498" s="541"/>
      <c r="G498" s="458">
        <f>G499+G504+G509</f>
        <v>8060303.5999999996</v>
      </c>
    </row>
    <row r="499" spans="1:7" ht="39.75" customHeight="1" x14ac:dyDescent="0.3">
      <c r="A499" s="333">
        <v>1003</v>
      </c>
      <c r="B499" s="552" t="s">
        <v>412</v>
      </c>
      <c r="C499" s="553"/>
      <c r="D499" s="553"/>
      <c r="E499" s="554"/>
      <c r="F499" s="325"/>
      <c r="G499" s="458">
        <f>+G500+G502</f>
        <v>6850036</v>
      </c>
    </row>
    <row r="500" spans="1:7" ht="58.5" customHeight="1" x14ac:dyDescent="0.3">
      <c r="A500" s="548"/>
      <c r="B500" s="256">
        <v>11001</v>
      </c>
      <c r="C500" s="545" t="s">
        <v>413</v>
      </c>
      <c r="D500" s="546"/>
      <c r="E500" s="547"/>
      <c r="F500" s="365" t="s">
        <v>0</v>
      </c>
      <c r="G500" s="458">
        <f>G501</f>
        <v>2299575.4</v>
      </c>
    </row>
    <row r="501" spans="1:7" ht="34.15" customHeight="1" x14ac:dyDescent="0.3">
      <c r="A501" s="549"/>
      <c r="B501" s="347"/>
      <c r="C501" s="204"/>
      <c r="D501" s="204"/>
      <c r="E501" s="204"/>
      <c r="F501" s="205" t="s">
        <v>571</v>
      </c>
      <c r="G501" s="461">
        <v>2299575.4</v>
      </c>
    </row>
    <row r="502" spans="1:7" ht="34.15" customHeight="1" x14ac:dyDescent="0.3">
      <c r="A502" s="229"/>
      <c r="B502" s="256">
        <v>11002</v>
      </c>
      <c r="C502" s="711" t="s">
        <v>547</v>
      </c>
      <c r="D502" s="712"/>
      <c r="E502" s="713"/>
      <c r="F502" s="348" t="s">
        <v>0</v>
      </c>
      <c r="G502" s="493">
        <f>G503</f>
        <v>4550460.5999999996</v>
      </c>
    </row>
    <row r="503" spans="1:7" ht="34.15" customHeight="1" x14ac:dyDescent="0.3">
      <c r="A503" s="233"/>
      <c r="B503" s="347"/>
      <c r="C503" s="204"/>
      <c r="D503" s="204"/>
      <c r="E503" s="204"/>
      <c r="F503" s="205" t="s">
        <v>571</v>
      </c>
      <c r="G503" s="461">
        <v>4550460.5999999996</v>
      </c>
    </row>
    <row r="504" spans="1:7" ht="37.5" customHeight="1" x14ac:dyDescent="0.3">
      <c r="A504" s="349">
        <v>1188</v>
      </c>
      <c r="B504" s="552" t="s">
        <v>414</v>
      </c>
      <c r="C504" s="553"/>
      <c r="D504" s="553"/>
      <c r="E504" s="554"/>
      <c r="F504" s="356"/>
      <c r="G504" s="458">
        <f>+G505+G507</f>
        <v>1085307.6000000001</v>
      </c>
    </row>
    <row r="505" spans="1:7" ht="57" customHeight="1" x14ac:dyDescent="0.3">
      <c r="A505" s="643"/>
      <c r="B505" s="256">
        <v>11001</v>
      </c>
      <c r="C505" s="550" t="s">
        <v>415</v>
      </c>
      <c r="D505" s="550"/>
      <c r="E505" s="550"/>
      <c r="F505" s="365" t="s">
        <v>0</v>
      </c>
      <c r="G505" s="458">
        <f>G506</f>
        <v>182400</v>
      </c>
    </row>
    <row r="506" spans="1:7" ht="39" customHeight="1" x14ac:dyDescent="0.3">
      <c r="A506" s="622"/>
      <c r="B506" s="347"/>
      <c r="C506" s="204"/>
      <c r="D506" s="204"/>
      <c r="E506" s="204"/>
      <c r="F506" s="205" t="s">
        <v>572</v>
      </c>
      <c r="G506" s="461">
        <v>182400</v>
      </c>
    </row>
    <row r="507" spans="1:7" ht="39" customHeight="1" x14ac:dyDescent="0.3">
      <c r="A507" s="349"/>
      <c r="B507" s="256">
        <v>11002</v>
      </c>
      <c r="C507" s="627" t="s">
        <v>548</v>
      </c>
      <c r="D507" s="628"/>
      <c r="E507" s="629"/>
      <c r="F507" s="348" t="s">
        <v>0</v>
      </c>
      <c r="G507" s="493">
        <f>G508</f>
        <v>902907.6</v>
      </c>
    </row>
    <row r="508" spans="1:7" ht="39" customHeight="1" x14ac:dyDescent="0.3">
      <c r="A508" s="352"/>
      <c r="B508" s="347"/>
      <c r="C508" s="204"/>
      <c r="D508" s="204"/>
      <c r="E508" s="204"/>
      <c r="F508" s="205" t="s">
        <v>573</v>
      </c>
      <c r="G508" s="461">
        <v>902907.6</v>
      </c>
    </row>
    <row r="509" spans="1:7" ht="39.75" customHeight="1" x14ac:dyDescent="0.3">
      <c r="A509" s="210">
        <v>1191</v>
      </c>
      <c r="B509" s="552" t="s">
        <v>416</v>
      </c>
      <c r="C509" s="553"/>
      <c r="D509" s="553"/>
      <c r="E509" s="554"/>
      <c r="F509" s="350"/>
      <c r="G509" s="458">
        <f>G510</f>
        <v>124960</v>
      </c>
    </row>
    <row r="510" spans="1:7" ht="68.25" customHeight="1" x14ac:dyDescent="0.3">
      <c r="A510" s="549"/>
      <c r="B510" s="356">
        <v>11003</v>
      </c>
      <c r="C510" s="550" t="s">
        <v>417</v>
      </c>
      <c r="D510" s="550"/>
      <c r="E510" s="550"/>
      <c r="F510" s="365" t="s">
        <v>0</v>
      </c>
      <c r="G510" s="458">
        <f>G511</f>
        <v>124960</v>
      </c>
    </row>
    <row r="511" spans="1:7" ht="34.5" customHeight="1" x14ac:dyDescent="0.3">
      <c r="A511" s="556"/>
      <c r="B511" s="356"/>
      <c r="C511" s="288"/>
      <c r="D511" s="227"/>
      <c r="E511" s="227"/>
      <c r="F511" s="351" t="s">
        <v>418</v>
      </c>
      <c r="G511" s="459">
        <v>124960</v>
      </c>
    </row>
    <row r="512" spans="1:7" ht="34.5" customHeight="1" x14ac:dyDescent="0.3">
      <c r="A512" s="539" t="s">
        <v>253</v>
      </c>
      <c r="B512" s="540"/>
      <c r="C512" s="540"/>
      <c r="D512" s="540"/>
      <c r="E512" s="540"/>
      <c r="F512" s="541"/>
      <c r="G512" s="458">
        <f t="shared" ref="G512:G514" si="20">G513</f>
        <v>321100.59999999998</v>
      </c>
    </row>
    <row r="513" spans="1:7" ht="42.75" customHeight="1" x14ac:dyDescent="0.3">
      <c r="A513" s="352">
        <v>1177</v>
      </c>
      <c r="B513" s="552" t="s">
        <v>419</v>
      </c>
      <c r="C513" s="553"/>
      <c r="D513" s="553"/>
      <c r="E513" s="554"/>
      <c r="F513" s="381"/>
      <c r="G513" s="458">
        <f t="shared" si="20"/>
        <v>321100.59999999998</v>
      </c>
    </row>
    <row r="514" spans="1:7" ht="71.25" customHeight="1" x14ac:dyDescent="0.3">
      <c r="A514" s="632"/>
      <c r="B514" s="356">
        <v>11001</v>
      </c>
      <c r="C514" s="550" t="s">
        <v>420</v>
      </c>
      <c r="D514" s="550"/>
      <c r="E514" s="550"/>
      <c r="F514" s="365" t="s">
        <v>253</v>
      </c>
      <c r="G514" s="458">
        <f t="shared" si="20"/>
        <v>321100.59999999998</v>
      </c>
    </row>
    <row r="515" spans="1:7" ht="42" customHeight="1" x14ac:dyDescent="0.3">
      <c r="A515" s="623"/>
      <c r="B515" s="353"/>
      <c r="C515" s="354"/>
      <c r="D515" s="354"/>
      <c r="E515" s="354"/>
      <c r="F515" s="355" t="s">
        <v>856</v>
      </c>
      <c r="G515" s="461">
        <v>321100.59999999998</v>
      </c>
    </row>
    <row r="516" spans="1:7" ht="30.75" customHeight="1" x14ac:dyDescent="0.3">
      <c r="A516" s="633" t="s">
        <v>421</v>
      </c>
      <c r="B516" s="633"/>
      <c r="C516" s="633"/>
      <c r="D516" s="633"/>
      <c r="E516" s="633"/>
      <c r="F516" s="633"/>
      <c r="G516" s="458">
        <f>+G517+G523+G528+G531</f>
        <v>4342034.9000000004</v>
      </c>
    </row>
    <row r="517" spans="1:7" ht="54" customHeight="1" x14ac:dyDescent="0.3">
      <c r="A517" s="380">
        <v>1234</v>
      </c>
      <c r="B517" s="634" t="s">
        <v>422</v>
      </c>
      <c r="C517" s="634"/>
      <c r="D517" s="634"/>
      <c r="E517" s="634"/>
      <c r="F517" s="356"/>
      <c r="G517" s="458">
        <f>+G518+G521</f>
        <v>3194202.4000000004</v>
      </c>
    </row>
    <row r="518" spans="1:7" ht="54" customHeight="1" x14ac:dyDescent="0.3">
      <c r="A518" s="380"/>
      <c r="B518" s="256">
        <v>11001</v>
      </c>
      <c r="C518" s="550" t="s">
        <v>423</v>
      </c>
      <c r="D518" s="635"/>
      <c r="E518" s="635"/>
      <c r="F518" s="356" t="s">
        <v>421</v>
      </c>
      <c r="G518" s="458">
        <f>G519+G520</f>
        <v>3106464.2</v>
      </c>
    </row>
    <row r="519" spans="1:7" ht="29.25" customHeight="1" x14ac:dyDescent="0.3">
      <c r="A519" s="391"/>
      <c r="B519" s="256"/>
      <c r="C519" s="357"/>
      <c r="D519" s="357"/>
      <c r="E519" s="357"/>
      <c r="F519" s="240" t="s">
        <v>857</v>
      </c>
      <c r="G519" s="459">
        <v>24464.2</v>
      </c>
    </row>
    <row r="520" spans="1:7" ht="43.5" customHeight="1" x14ac:dyDescent="0.3">
      <c r="A520" s="391"/>
      <c r="B520" s="256"/>
      <c r="C520" s="357"/>
      <c r="D520" s="357"/>
      <c r="E520" s="357"/>
      <c r="F520" s="240" t="s">
        <v>858</v>
      </c>
      <c r="G520" s="459">
        <v>3082000</v>
      </c>
    </row>
    <row r="521" spans="1:7" ht="118.5" customHeight="1" x14ac:dyDescent="0.3">
      <c r="A521" s="391"/>
      <c r="B521" s="256">
        <v>11006</v>
      </c>
      <c r="C521" s="605" t="s">
        <v>424</v>
      </c>
      <c r="D521" s="635"/>
      <c r="E521" s="635"/>
      <c r="F521" s="356" t="s">
        <v>421</v>
      </c>
      <c r="G521" s="458">
        <f>G522</f>
        <v>87738.2</v>
      </c>
    </row>
    <row r="522" spans="1:7" ht="33" customHeight="1" x14ac:dyDescent="0.3">
      <c r="A522" s="381"/>
      <c r="B522" s="358"/>
      <c r="C522" s="384"/>
      <c r="D522" s="384"/>
      <c r="E522" s="384"/>
      <c r="F522" s="359" t="s">
        <v>859</v>
      </c>
      <c r="G522" s="459">
        <v>87738.2</v>
      </c>
    </row>
    <row r="523" spans="1:7" ht="38.25" customHeight="1" x14ac:dyDescent="0.3">
      <c r="A523" s="391">
        <v>1028</v>
      </c>
      <c r="B523" s="636" t="s">
        <v>425</v>
      </c>
      <c r="C523" s="637"/>
      <c r="D523" s="637"/>
      <c r="E523" s="638"/>
      <c r="F523" s="356"/>
      <c r="G523" s="458">
        <f>+G524+G526</f>
        <v>341645.3</v>
      </c>
    </row>
    <row r="524" spans="1:7" ht="39.75" customHeight="1" x14ac:dyDescent="0.3">
      <c r="A524" s="380"/>
      <c r="B524" s="256">
        <v>11010</v>
      </c>
      <c r="C524" s="601" t="s">
        <v>555</v>
      </c>
      <c r="D524" s="601"/>
      <c r="E524" s="601"/>
      <c r="F524" s="356" t="s">
        <v>421</v>
      </c>
      <c r="G524" s="458">
        <f>+G525</f>
        <v>41645.300000000003</v>
      </c>
    </row>
    <row r="525" spans="1:7" ht="33" customHeight="1" x14ac:dyDescent="0.3">
      <c r="A525" s="391"/>
      <c r="B525" s="256"/>
      <c r="C525" s="360"/>
      <c r="D525" s="360"/>
      <c r="E525" s="360"/>
      <c r="F525" s="240" t="s">
        <v>860</v>
      </c>
      <c r="G525" s="459">
        <v>41645.300000000003</v>
      </c>
    </row>
    <row r="526" spans="1:7" ht="39.75" customHeight="1" x14ac:dyDescent="0.3">
      <c r="A526" s="391"/>
      <c r="B526" s="256">
        <v>11002</v>
      </c>
      <c r="C526" s="639" t="s">
        <v>883</v>
      </c>
      <c r="D526" s="640"/>
      <c r="E526" s="641"/>
      <c r="F526" s="356" t="s">
        <v>421</v>
      </c>
      <c r="G526" s="458">
        <f>+G527</f>
        <v>300000</v>
      </c>
    </row>
    <row r="527" spans="1:7" ht="30.75" customHeight="1" x14ac:dyDescent="0.3">
      <c r="A527" s="381"/>
      <c r="B527" s="256"/>
      <c r="C527" s="361"/>
      <c r="D527" s="360"/>
      <c r="E527" s="362"/>
      <c r="F527" s="363" t="s">
        <v>861</v>
      </c>
      <c r="G527" s="459">
        <v>300000</v>
      </c>
    </row>
    <row r="528" spans="1:7" ht="36" customHeight="1" x14ac:dyDescent="0.3">
      <c r="A528" s="391">
        <v>1089</v>
      </c>
      <c r="B528" s="642" t="s">
        <v>556</v>
      </c>
      <c r="C528" s="637"/>
      <c r="D528" s="637"/>
      <c r="E528" s="638"/>
      <c r="F528" s="356"/>
      <c r="G528" s="458">
        <f>+G529</f>
        <v>648805.80000000005</v>
      </c>
    </row>
    <row r="529" spans="1:7" ht="40.5" customHeight="1" x14ac:dyDescent="0.3">
      <c r="A529" s="380"/>
      <c r="B529" s="256">
        <v>11011</v>
      </c>
      <c r="C529" s="586" t="s">
        <v>426</v>
      </c>
      <c r="D529" s="630"/>
      <c r="E529" s="631"/>
      <c r="F529" s="356" t="s">
        <v>421</v>
      </c>
      <c r="G529" s="458">
        <f>+G530</f>
        <v>648805.80000000005</v>
      </c>
    </row>
    <row r="530" spans="1:7" ht="25.15" customHeight="1" x14ac:dyDescent="0.3">
      <c r="A530" s="381"/>
      <c r="B530" s="364"/>
      <c r="C530" s="236"/>
      <c r="D530" s="236"/>
      <c r="E530" s="236"/>
      <c r="F530" s="363" t="s">
        <v>862</v>
      </c>
      <c r="G530" s="459">
        <v>648805.80000000005</v>
      </c>
    </row>
    <row r="531" spans="1:7" ht="31.5" customHeight="1" x14ac:dyDescent="0.3">
      <c r="A531" s="349">
        <v>1090</v>
      </c>
      <c r="B531" s="620" t="s">
        <v>427</v>
      </c>
      <c r="C531" s="620"/>
      <c r="D531" s="620"/>
      <c r="E531" s="620"/>
      <c r="F531" s="356"/>
      <c r="G531" s="458">
        <f>G534+G532</f>
        <v>157381.4</v>
      </c>
    </row>
    <row r="532" spans="1:7" ht="45.75" customHeight="1" x14ac:dyDescent="0.3">
      <c r="A532" s="254"/>
      <c r="B532" s="256">
        <v>11001</v>
      </c>
      <c r="C532" s="550" t="s">
        <v>427</v>
      </c>
      <c r="D532" s="621"/>
      <c r="E532" s="621"/>
      <c r="F532" s="365" t="s">
        <v>421</v>
      </c>
      <c r="G532" s="458">
        <f>G533</f>
        <v>121024.7</v>
      </c>
    </row>
    <row r="533" spans="1:7" ht="35.25" customHeight="1" x14ac:dyDescent="0.3">
      <c r="A533" s="349"/>
      <c r="B533" s="256"/>
      <c r="C533" s="357"/>
      <c r="D533" s="357"/>
      <c r="E533" s="357"/>
      <c r="F533" s="240" t="s">
        <v>863</v>
      </c>
      <c r="G533" s="459">
        <v>121024.7</v>
      </c>
    </row>
    <row r="534" spans="1:7" ht="42.75" customHeight="1" x14ac:dyDescent="0.3">
      <c r="A534" s="622"/>
      <c r="B534" s="256">
        <v>11003</v>
      </c>
      <c r="C534" s="550" t="s">
        <v>428</v>
      </c>
      <c r="D534" s="550"/>
      <c r="E534" s="550"/>
      <c r="F534" s="365" t="s">
        <v>421</v>
      </c>
      <c r="G534" s="458">
        <f t="shared" ref="G534" si="21">G535</f>
        <v>36356.699999999997</v>
      </c>
    </row>
    <row r="535" spans="1:7" ht="35.25" customHeight="1" x14ac:dyDescent="0.3">
      <c r="A535" s="623"/>
      <c r="B535" s="342"/>
      <c r="C535" s="236"/>
      <c r="D535" s="236"/>
      <c r="E535" s="236"/>
      <c r="F535" s="240" t="s">
        <v>864</v>
      </c>
      <c r="G535" s="459">
        <v>36356.699999999997</v>
      </c>
    </row>
    <row r="536" spans="1:7" ht="35.25" customHeight="1" x14ac:dyDescent="0.3">
      <c r="A536" s="551" t="s">
        <v>19</v>
      </c>
      <c r="B536" s="540"/>
      <c r="C536" s="540"/>
      <c r="D536" s="540"/>
      <c r="E536" s="540"/>
      <c r="F536" s="541"/>
      <c r="G536" s="494">
        <f>G566+G544+G589+G537+G594+G563+G558</f>
        <v>9840782</v>
      </c>
    </row>
    <row r="537" spans="1:7" ht="35.25" customHeight="1" x14ac:dyDescent="0.3">
      <c r="A537" s="380">
        <v>1011</v>
      </c>
      <c r="B537" s="552" t="s">
        <v>429</v>
      </c>
      <c r="C537" s="553"/>
      <c r="D537" s="553"/>
      <c r="E537" s="554"/>
      <c r="F537" s="384"/>
      <c r="G537" s="495">
        <f>G538+G540+G542</f>
        <v>117268.5</v>
      </c>
    </row>
    <row r="538" spans="1:7" ht="32.450000000000003" customHeight="1" x14ac:dyDescent="0.3">
      <c r="A538" s="616"/>
      <c r="B538" s="256">
        <v>11005</v>
      </c>
      <c r="C538" s="624" t="s">
        <v>884</v>
      </c>
      <c r="D538" s="625"/>
      <c r="E538" s="626"/>
      <c r="F538" s="365" t="s">
        <v>19</v>
      </c>
      <c r="G538" s="494">
        <f>+G539</f>
        <v>27059.5</v>
      </c>
    </row>
    <row r="539" spans="1:7" ht="27.6" customHeight="1" x14ac:dyDescent="0.3">
      <c r="A539" s="603"/>
      <c r="B539" s="358"/>
      <c r="C539" s="384"/>
      <c r="D539" s="384"/>
      <c r="E539" s="384"/>
      <c r="F539" s="359" t="s">
        <v>262</v>
      </c>
      <c r="G539" s="461">
        <v>27059.5</v>
      </c>
    </row>
    <row r="540" spans="1:7" ht="34.5" customHeight="1" x14ac:dyDescent="0.3">
      <c r="A540" s="603"/>
      <c r="B540" s="256">
        <v>11007</v>
      </c>
      <c r="C540" s="627" t="s">
        <v>430</v>
      </c>
      <c r="D540" s="628"/>
      <c r="E540" s="629"/>
      <c r="F540" s="365" t="s">
        <v>19</v>
      </c>
      <c r="G540" s="494">
        <f>G541</f>
        <v>55441</v>
      </c>
    </row>
    <row r="541" spans="1:7" ht="27.6" customHeight="1" x14ac:dyDescent="0.3">
      <c r="A541" s="603"/>
      <c r="B541" s="358"/>
      <c r="C541" s="384"/>
      <c r="D541" s="384"/>
      <c r="E541" s="384"/>
      <c r="F541" s="359" t="s">
        <v>1017</v>
      </c>
      <c r="G541" s="461">
        <v>55441</v>
      </c>
    </row>
    <row r="542" spans="1:7" ht="57" customHeight="1" x14ac:dyDescent="0.3">
      <c r="A542" s="366"/>
      <c r="B542" s="256">
        <v>11008</v>
      </c>
      <c r="C542" s="627" t="s">
        <v>431</v>
      </c>
      <c r="D542" s="628"/>
      <c r="E542" s="629"/>
      <c r="F542" s="365" t="s">
        <v>19</v>
      </c>
      <c r="G542" s="494">
        <f>G543</f>
        <v>34768</v>
      </c>
    </row>
    <row r="543" spans="1:7" ht="27.6" customHeight="1" x14ac:dyDescent="0.3">
      <c r="A543" s="386"/>
      <c r="B543" s="358"/>
      <c r="C543" s="384"/>
      <c r="D543" s="384"/>
      <c r="E543" s="384"/>
      <c r="F543" s="359" t="s">
        <v>865</v>
      </c>
      <c r="G543" s="461">
        <v>34768</v>
      </c>
    </row>
    <row r="544" spans="1:7" ht="60.75" customHeight="1" x14ac:dyDescent="0.3">
      <c r="A544" s="381">
        <v>1032</v>
      </c>
      <c r="B544" s="552" t="s">
        <v>545</v>
      </c>
      <c r="C544" s="553"/>
      <c r="D544" s="553"/>
      <c r="E544" s="554"/>
      <c r="F544" s="384"/>
      <c r="G544" s="494">
        <f>G545+G552+G554+G556</f>
        <v>3700357.2</v>
      </c>
    </row>
    <row r="545" spans="1:10" ht="35.25" customHeight="1" x14ac:dyDescent="0.3">
      <c r="A545" s="368"/>
      <c r="B545" s="356">
        <v>11001</v>
      </c>
      <c r="C545" s="605" t="s">
        <v>432</v>
      </c>
      <c r="D545" s="605"/>
      <c r="E545" s="605"/>
      <c r="F545" s="365" t="s">
        <v>19</v>
      </c>
      <c r="G545" s="494">
        <f>SUM(G546:G551)</f>
        <v>3361674.4</v>
      </c>
    </row>
    <row r="546" spans="1:10" ht="22.9" customHeight="1" x14ac:dyDescent="0.3">
      <c r="A546" s="369"/>
      <c r="B546" s="383"/>
      <c r="C546" s="384"/>
      <c r="D546" s="384"/>
      <c r="E546" s="384"/>
      <c r="F546" s="359" t="s">
        <v>885</v>
      </c>
      <c r="G546" s="461">
        <v>595645.4</v>
      </c>
      <c r="H546" s="188"/>
      <c r="I546" s="370"/>
    </row>
    <row r="547" spans="1:10" ht="24" customHeight="1" x14ac:dyDescent="0.3">
      <c r="A547" s="369"/>
      <c r="B547" s="383"/>
      <c r="C547" s="384"/>
      <c r="D547" s="384"/>
      <c r="E547" s="384"/>
      <c r="F547" s="359" t="s">
        <v>886</v>
      </c>
      <c r="G547" s="461">
        <v>514240.2</v>
      </c>
      <c r="H547" s="188"/>
      <c r="I547" s="370"/>
    </row>
    <row r="548" spans="1:10" ht="26.45" customHeight="1" x14ac:dyDescent="0.3">
      <c r="A548" s="369"/>
      <c r="B548" s="383"/>
      <c r="C548" s="384"/>
      <c r="D548" s="384"/>
      <c r="E548" s="384"/>
      <c r="F548" s="359" t="s">
        <v>866</v>
      </c>
      <c r="G548" s="461">
        <v>286276.40000000002</v>
      </c>
      <c r="H548" s="188"/>
      <c r="I548" s="370"/>
    </row>
    <row r="549" spans="1:10" ht="21.6" customHeight="1" x14ac:dyDescent="0.3">
      <c r="A549" s="369"/>
      <c r="B549" s="383"/>
      <c r="C549" s="384"/>
      <c r="D549" s="384"/>
      <c r="E549" s="384"/>
      <c r="F549" s="213" t="s">
        <v>867</v>
      </c>
      <c r="G549" s="461">
        <v>1376556.9</v>
      </c>
      <c r="H549" s="188"/>
      <c r="I549" s="370"/>
    </row>
    <row r="550" spans="1:10" ht="28.15" customHeight="1" x14ac:dyDescent="0.3">
      <c r="A550" s="369"/>
      <c r="B550" s="383"/>
      <c r="C550" s="384"/>
      <c r="D550" s="384"/>
      <c r="E550" s="384"/>
      <c r="F550" s="213" t="s">
        <v>887</v>
      </c>
      <c r="G550" s="461">
        <v>540283.5</v>
      </c>
      <c r="H550" s="188"/>
      <c r="I550" s="370"/>
    </row>
    <row r="551" spans="1:10" ht="42.75" customHeight="1" x14ac:dyDescent="0.3">
      <c r="A551" s="369"/>
      <c r="B551" s="371"/>
      <c r="C551" s="372"/>
      <c r="D551" s="372"/>
      <c r="E551" s="372"/>
      <c r="F551" s="213" t="s">
        <v>868</v>
      </c>
      <c r="G551" s="461">
        <v>48672</v>
      </c>
      <c r="H551" s="188"/>
      <c r="I551" s="370"/>
    </row>
    <row r="552" spans="1:10" ht="40.5" customHeight="1" x14ac:dyDescent="0.3">
      <c r="A552" s="369"/>
      <c r="B552" s="525">
        <v>11002</v>
      </c>
      <c r="C552" s="617" t="s">
        <v>433</v>
      </c>
      <c r="D552" s="618"/>
      <c r="E552" s="619"/>
      <c r="F552" s="526" t="s">
        <v>19</v>
      </c>
      <c r="G552" s="494">
        <f>SUM(G553:G553)</f>
        <v>239803.2</v>
      </c>
      <c r="H552" s="188"/>
      <c r="I552" s="370"/>
      <c r="J552" s="159"/>
    </row>
    <row r="553" spans="1:10" ht="26.45" customHeight="1" x14ac:dyDescent="0.3">
      <c r="A553" s="369"/>
      <c r="B553" s="527"/>
      <c r="C553" s="528"/>
      <c r="D553" s="528"/>
      <c r="E553" s="528"/>
      <c r="F553" s="213" t="s">
        <v>262</v>
      </c>
      <c r="G553" s="461">
        <v>239803.2</v>
      </c>
    </row>
    <row r="554" spans="1:10" ht="51" customHeight="1" x14ac:dyDescent="0.3">
      <c r="A554" s="369"/>
      <c r="B554" s="356">
        <v>11003</v>
      </c>
      <c r="C554" s="605" t="s">
        <v>546</v>
      </c>
      <c r="D554" s="605"/>
      <c r="E554" s="605"/>
      <c r="F554" s="365" t="s">
        <v>19</v>
      </c>
      <c r="G554" s="494">
        <f>+G555</f>
        <v>78879.600000000006</v>
      </c>
    </row>
    <row r="555" spans="1:10" ht="27.6" customHeight="1" x14ac:dyDescent="0.3">
      <c r="A555" s="369"/>
      <c r="B555" s="383"/>
      <c r="C555" s="384"/>
      <c r="D555" s="384"/>
      <c r="E555" s="384"/>
      <c r="F555" s="359" t="s">
        <v>262</v>
      </c>
      <c r="G555" s="461">
        <v>78879.600000000006</v>
      </c>
    </row>
    <row r="556" spans="1:10" ht="38.25" customHeight="1" x14ac:dyDescent="0.3">
      <c r="A556" s="369"/>
      <c r="B556" s="373">
        <v>12003</v>
      </c>
      <c r="C556" s="627" t="s">
        <v>882</v>
      </c>
      <c r="D556" s="628"/>
      <c r="E556" s="629"/>
      <c r="F556" s="453" t="s">
        <v>19</v>
      </c>
      <c r="G556" s="494">
        <f>+G557</f>
        <v>20000</v>
      </c>
    </row>
    <row r="557" spans="1:10" ht="27.6" customHeight="1" x14ac:dyDescent="0.3">
      <c r="A557" s="374"/>
      <c r="B557" s="373"/>
      <c r="C557" s="375"/>
      <c r="D557" s="375"/>
      <c r="E557" s="376"/>
      <c r="F557" s="377" t="s">
        <v>869</v>
      </c>
      <c r="G557" s="461">
        <v>20000</v>
      </c>
    </row>
    <row r="558" spans="1:10" s="529" customFormat="1" ht="30.75" customHeight="1" x14ac:dyDescent="0.3">
      <c r="A558" s="373">
        <v>1088</v>
      </c>
      <c r="B558" s="708" t="s">
        <v>15</v>
      </c>
      <c r="C558" s="709"/>
      <c r="D558" s="709"/>
      <c r="E558" s="710"/>
      <c r="F558" s="533"/>
      <c r="G558" s="494">
        <f>SUM(G559,G561)</f>
        <v>750619.5</v>
      </c>
    </row>
    <row r="559" spans="1:10" s="529" customFormat="1" ht="46.5" customHeight="1" x14ac:dyDescent="0.3">
      <c r="B559" s="525">
        <v>12018</v>
      </c>
      <c r="C559" s="707" t="s">
        <v>1013</v>
      </c>
      <c r="D559" s="707"/>
      <c r="E559" s="707"/>
      <c r="F559" s="526" t="s">
        <v>1014</v>
      </c>
      <c r="G559" s="494">
        <f>G560</f>
        <v>287850</v>
      </c>
    </row>
    <row r="560" spans="1:10" s="529" customFormat="1" ht="17.25" x14ac:dyDescent="0.3">
      <c r="B560" s="530"/>
      <c r="C560" s="531"/>
      <c r="D560" s="532"/>
      <c r="E560" s="532"/>
      <c r="F560" s="213" t="s">
        <v>1015</v>
      </c>
      <c r="G560" s="461">
        <v>287850</v>
      </c>
    </row>
    <row r="561" spans="1:8" s="529" customFormat="1" ht="74.25" customHeight="1" x14ac:dyDescent="0.3">
      <c r="B561" s="525">
        <v>12022</v>
      </c>
      <c r="C561" s="707" t="s">
        <v>1016</v>
      </c>
      <c r="D561" s="707"/>
      <c r="E561" s="707"/>
      <c r="F561" s="526" t="s">
        <v>1014</v>
      </c>
      <c r="G561" s="494">
        <f>G562</f>
        <v>462769.5</v>
      </c>
    </row>
    <row r="562" spans="1:8" s="529" customFormat="1" ht="17.25" x14ac:dyDescent="0.3">
      <c r="B562" s="530"/>
      <c r="C562" s="531"/>
      <c r="D562" s="532"/>
      <c r="E562" s="532"/>
      <c r="F562" s="213" t="s">
        <v>1015</v>
      </c>
      <c r="G562" s="461">
        <v>462769.5</v>
      </c>
    </row>
    <row r="563" spans="1:8" ht="56.45" customHeight="1" x14ac:dyDescent="0.3">
      <c r="A563" s="378">
        <v>1117</v>
      </c>
      <c r="B563" s="607" t="s">
        <v>434</v>
      </c>
      <c r="C563" s="608"/>
      <c r="D563" s="608"/>
      <c r="E563" s="609"/>
      <c r="F563" s="379"/>
      <c r="G563" s="494">
        <f>G564</f>
        <v>311219.5</v>
      </c>
    </row>
    <row r="564" spans="1:8" ht="69" customHeight="1" x14ac:dyDescent="0.3">
      <c r="A564" s="610"/>
      <c r="B564" s="356">
        <v>11004</v>
      </c>
      <c r="C564" s="605" t="s">
        <v>435</v>
      </c>
      <c r="D564" s="611"/>
      <c r="E564" s="611"/>
      <c r="F564" s="365" t="s">
        <v>19</v>
      </c>
      <c r="G564" s="494">
        <f>G565</f>
        <v>311219.5</v>
      </c>
    </row>
    <row r="565" spans="1:8" ht="35.25" customHeight="1" x14ac:dyDescent="0.3">
      <c r="A565" s="579"/>
      <c r="B565" s="382"/>
      <c r="C565" s="384"/>
      <c r="D565" s="384"/>
      <c r="E565" s="384"/>
      <c r="F565" s="213" t="s">
        <v>888</v>
      </c>
      <c r="G565" s="496">
        <v>311219.5</v>
      </c>
    </row>
    <row r="566" spans="1:8" ht="35.25" customHeight="1" x14ac:dyDescent="0.3">
      <c r="A566" s="365">
        <v>1141</v>
      </c>
      <c r="B566" s="552" t="s">
        <v>436</v>
      </c>
      <c r="C566" s="553"/>
      <c r="D566" s="553"/>
      <c r="E566" s="554"/>
      <c r="F566" s="384"/>
      <c r="G566" s="494">
        <f>G567+G573+G577+G581+G583+G585+G587</f>
        <v>4454331.5</v>
      </c>
    </row>
    <row r="567" spans="1:8" ht="35.25" customHeight="1" x14ac:dyDescent="0.3">
      <c r="A567" s="612"/>
      <c r="B567" s="356">
        <v>11001</v>
      </c>
      <c r="C567" s="607" t="s">
        <v>437</v>
      </c>
      <c r="D567" s="608"/>
      <c r="E567" s="609"/>
      <c r="F567" s="365" t="s">
        <v>19</v>
      </c>
      <c r="G567" s="497">
        <f>SUM(G568:G572)</f>
        <v>2647172.1</v>
      </c>
      <c r="H567" s="455"/>
    </row>
    <row r="568" spans="1:8" ht="30" customHeight="1" x14ac:dyDescent="0.3">
      <c r="A568" s="612"/>
      <c r="B568" s="383"/>
      <c r="C568" s="384"/>
      <c r="D568" s="384"/>
      <c r="E568" s="384"/>
      <c r="F568" s="359" t="s">
        <v>870</v>
      </c>
      <c r="G568" s="461">
        <v>322035.59999999998</v>
      </c>
      <c r="H568" s="159"/>
    </row>
    <row r="569" spans="1:8" ht="27.75" customHeight="1" x14ac:dyDescent="0.3">
      <c r="A569" s="612"/>
      <c r="B569" s="383"/>
      <c r="C569" s="384"/>
      <c r="D569" s="384"/>
      <c r="E569" s="384"/>
      <c r="F569" s="359" t="s">
        <v>871</v>
      </c>
      <c r="G569" s="461">
        <v>249721.60000000001</v>
      </c>
    </row>
    <row r="570" spans="1:8" ht="27.75" customHeight="1" x14ac:dyDescent="0.3">
      <c r="A570" s="612"/>
      <c r="B570" s="383"/>
      <c r="C570" s="384"/>
      <c r="D570" s="384"/>
      <c r="E570" s="384"/>
      <c r="F570" s="359" t="s">
        <v>872</v>
      </c>
      <c r="G570" s="461">
        <v>622246.40000000002</v>
      </c>
    </row>
    <row r="571" spans="1:8" ht="30" customHeight="1" x14ac:dyDescent="0.3">
      <c r="A571" s="612"/>
      <c r="B571" s="383"/>
      <c r="C571" s="384"/>
      <c r="D571" s="384"/>
      <c r="E571" s="384"/>
      <c r="F571" s="213" t="s">
        <v>873</v>
      </c>
      <c r="G571" s="461">
        <f>481451.6+67481.1</f>
        <v>548932.69999999995</v>
      </c>
    </row>
    <row r="572" spans="1:8" ht="30.75" customHeight="1" x14ac:dyDescent="0.3">
      <c r="A572" s="612"/>
      <c r="B572" s="383"/>
      <c r="C572" s="384"/>
      <c r="D572" s="384"/>
      <c r="E572" s="384"/>
      <c r="F572" s="213" t="s">
        <v>874</v>
      </c>
      <c r="G572" s="461">
        <v>904235.8</v>
      </c>
    </row>
    <row r="573" spans="1:8" ht="49.5" customHeight="1" x14ac:dyDescent="0.3">
      <c r="A573" s="612"/>
      <c r="B573" s="356">
        <v>11007</v>
      </c>
      <c r="C573" s="605" t="s">
        <v>438</v>
      </c>
      <c r="D573" s="606"/>
      <c r="E573" s="606"/>
      <c r="F573" s="365" t="s">
        <v>19</v>
      </c>
      <c r="G573" s="494">
        <f>SUM(G574:G576)</f>
        <v>833333.79999999993</v>
      </c>
    </row>
    <row r="574" spans="1:8" ht="36.75" customHeight="1" x14ac:dyDescent="0.3">
      <c r="A574" s="612"/>
      <c r="B574" s="383"/>
      <c r="C574" s="384"/>
      <c r="D574" s="384"/>
      <c r="E574" s="384"/>
      <c r="F574" s="385" t="s">
        <v>997</v>
      </c>
      <c r="G574" s="461">
        <v>274136</v>
      </c>
    </row>
    <row r="575" spans="1:8" ht="34.5" customHeight="1" x14ac:dyDescent="0.3">
      <c r="A575" s="612"/>
      <c r="B575" s="383"/>
      <c r="C575" s="384"/>
      <c r="D575" s="384"/>
      <c r="E575" s="384"/>
      <c r="F575" s="385" t="s">
        <v>875</v>
      </c>
      <c r="G575" s="461">
        <v>312169.7</v>
      </c>
    </row>
    <row r="576" spans="1:8" ht="38.25" customHeight="1" x14ac:dyDescent="0.3">
      <c r="A576" s="612"/>
      <c r="B576" s="383"/>
      <c r="C576" s="384"/>
      <c r="D576" s="384"/>
      <c r="E576" s="384"/>
      <c r="F576" s="385" t="s">
        <v>876</v>
      </c>
      <c r="G576" s="461">
        <v>247028.1</v>
      </c>
    </row>
    <row r="577" spans="1:7" ht="41.45" customHeight="1" x14ac:dyDescent="0.3">
      <c r="A577" s="612"/>
      <c r="B577" s="356">
        <v>11009</v>
      </c>
      <c r="C577" s="605" t="s">
        <v>439</v>
      </c>
      <c r="D577" s="605"/>
      <c r="E577" s="605"/>
      <c r="F577" s="365" t="s">
        <v>19</v>
      </c>
      <c r="G577" s="494">
        <f>SUM(G578:G580)</f>
        <v>355045.7</v>
      </c>
    </row>
    <row r="578" spans="1:7" ht="26.45" customHeight="1" x14ac:dyDescent="0.3">
      <c r="A578" s="612"/>
      <c r="B578" s="383"/>
      <c r="C578" s="384"/>
      <c r="D578" s="384"/>
      <c r="E578" s="384"/>
      <c r="F578" s="385" t="s">
        <v>877</v>
      </c>
      <c r="G578" s="461">
        <v>119012.8</v>
      </c>
    </row>
    <row r="579" spans="1:7" ht="28.9" customHeight="1" x14ac:dyDescent="0.3">
      <c r="A579" s="612"/>
      <c r="B579" s="383"/>
      <c r="C579" s="384"/>
      <c r="D579" s="384"/>
      <c r="E579" s="384"/>
      <c r="F579" s="385" t="s">
        <v>878</v>
      </c>
      <c r="G579" s="461">
        <v>119957.7</v>
      </c>
    </row>
    <row r="580" spans="1:7" ht="35.450000000000003" customHeight="1" x14ac:dyDescent="0.3">
      <c r="A580" s="612"/>
      <c r="B580" s="383"/>
      <c r="C580" s="384"/>
      <c r="D580" s="384"/>
      <c r="E580" s="384"/>
      <c r="F580" s="385" t="s">
        <v>879</v>
      </c>
      <c r="G580" s="461">
        <v>116075.2</v>
      </c>
    </row>
    <row r="581" spans="1:7" ht="56.45" customHeight="1" x14ac:dyDescent="0.3">
      <c r="A581" s="612"/>
      <c r="B581" s="356">
        <v>11010</v>
      </c>
      <c r="C581" s="605" t="s">
        <v>440</v>
      </c>
      <c r="D581" s="605"/>
      <c r="E581" s="605"/>
      <c r="F581" s="365" t="s">
        <v>19</v>
      </c>
      <c r="G581" s="494">
        <f>G582</f>
        <v>32105</v>
      </c>
    </row>
    <row r="582" spans="1:7" ht="32.25" customHeight="1" x14ac:dyDescent="0.3">
      <c r="A582" s="612"/>
      <c r="B582" s="383"/>
      <c r="C582" s="384"/>
      <c r="D582" s="384"/>
      <c r="E582" s="384"/>
      <c r="F582" s="359" t="s">
        <v>262</v>
      </c>
      <c r="G582" s="461">
        <v>32105</v>
      </c>
    </row>
    <row r="583" spans="1:7" ht="37.5" customHeight="1" x14ac:dyDescent="0.3">
      <c r="A583" s="612"/>
      <c r="B583" s="356">
        <v>11015</v>
      </c>
      <c r="C583" s="605" t="s">
        <v>441</v>
      </c>
      <c r="D583" s="605"/>
      <c r="E583" s="605"/>
      <c r="F583" s="365" t="s">
        <v>19</v>
      </c>
      <c r="G583" s="494">
        <f>G584</f>
        <v>12225</v>
      </c>
    </row>
    <row r="584" spans="1:7" s="367" customFormat="1" ht="33" customHeight="1" x14ac:dyDescent="0.3">
      <c r="A584" s="612"/>
      <c r="B584" s="383"/>
      <c r="C584" s="384"/>
      <c r="D584" s="384"/>
      <c r="E584" s="384"/>
      <c r="F584" s="359" t="s">
        <v>262</v>
      </c>
      <c r="G584" s="461">
        <v>12225</v>
      </c>
    </row>
    <row r="585" spans="1:7" s="367" customFormat="1" ht="43.5" customHeight="1" x14ac:dyDescent="0.3">
      <c r="A585" s="612"/>
      <c r="B585" s="356">
        <v>11016</v>
      </c>
      <c r="C585" s="613" t="s">
        <v>442</v>
      </c>
      <c r="D585" s="614"/>
      <c r="E585" s="615"/>
      <c r="F585" s="365" t="s">
        <v>19</v>
      </c>
      <c r="G585" s="494">
        <f>G586</f>
        <v>96684.2</v>
      </c>
    </row>
    <row r="586" spans="1:7" ht="29.25" customHeight="1" x14ac:dyDescent="0.3">
      <c r="A586" s="612"/>
      <c r="B586" s="383"/>
      <c r="C586" s="384"/>
      <c r="D586" s="384"/>
      <c r="E586" s="384"/>
      <c r="F586" s="359" t="s">
        <v>262</v>
      </c>
      <c r="G586" s="461">
        <v>96684.2</v>
      </c>
    </row>
    <row r="587" spans="1:7" ht="38.25" customHeight="1" x14ac:dyDescent="0.3">
      <c r="A587" s="612"/>
      <c r="B587" s="356">
        <v>11018</v>
      </c>
      <c r="C587" s="605" t="s">
        <v>443</v>
      </c>
      <c r="D587" s="605"/>
      <c r="E587" s="605"/>
      <c r="F587" s="365" t="s">
        <v>19</v>
      </c>
      <c r="G587" s="494">
        <f>G588</f>
        <v>477765.7</v>
      </c>
    </row>
    <row r="588" spans="1:7" ht="30.75" customHeight="1" x14ac:dyDescent="0.3">
      <c r="A588" s="612"/>
      <c r="B588" s="383"/>
      <c r="C588" s="384"/>
      <c r="D588" s="384"/>
      <c r="E588" s="384"/>
      <c r="F588" s="359" t="s">
        <v>262</v>
      </c>
      <c r="G588" s="461">
        <v>477765.7</v>
      </c>
    </row>
    <row r="589" spans="1:7" ht="40.15" customHeight="1" x14ac:dyDescent="0.3">
      <c r="A589" s="356">
        <v>1153</v>
      </c>
      <c r="B589" s="552" t="s">
        <v>444</v>
      </c>
      <c r="C589" s="553"/>
      <c r="D589" s="553"/>
      <c r="E589" s="554"/>
      <c r="F589" s="384"/>
      <c r="G589" s="494">
        <f>G590+G592</f>
        <v>149657.5</v>
      </c>
    </row>
    <row r="590" spans="1:7" ht="52.9" customHeight="1" x14ac:dyDescent="0.3">
      <c r="A590" s="602"/>
      <c r="B590" s="356">
        <v>11001</v>
      </c>
      <c r="C590" s="605" t="s">
        <v>445</v>
      </c>
      <c r="D590" s="605"/>
      <c r="E590" s="605"/>
      <c r="F590" s="365" t="s">
        <v>19</v>
      </c>
      <c r="G590" s="494">
        <f>G591</f>
        <v>121486.3</v>
      </c>
    </row>
    <row r="591" spans="1:7" ht="28.9" customHeight="1" x14ac:dyDescent="0.3">
      <c r="A591" s="603"/>
      <c r="B591" s="383"/>
      <c r="C591" s="384"/>
      <c r="D591" s="384"/>
      <c r="E591" s="384"/>
      <c r="F591" s="213" t="s">
        <v>880</v>
      </c>
      <c r="G591" s="461">
        <v>121486.3</v>
      </c>
    </row>
    <row r="592" spans="1:7" ht="53.25" customHeight="1" x14ac:dyDescent="0.3">
      <c r="A592" s="603"/>
      <c r="B592" s="356">
        <v>11002</v>
      </c>
      <c r="C592" s="605" t="s">
        <v>17</v>
      </c>
      <c r="D592" s="605"/>
      <c r="E592" s="605"/>
      <c r="F592" s="365" t="s">
        <v>19</v>
      </c>
      <c r="G592" s="494">
        <f>G593</f>
        <v>28171.199999999997</v>
      </c>
    </row>
    <row r="593" spans="1:8" ht="58.5" customHeight="1" x14ac:dyDescent="0.3">
      <c r="A593" s="604"/>
      <c r="B593" s="382"/>
      <c r="C593" s="384"/>
      <c r="D593" s="384"/>
      <c r="E593" s="384"/>
      <c r="F593" s="213" t="s">
        <v>998</v>
      </c>
      <c r="G593" s="461">
        <v>28171.199999999997</v>
      </c>
    </row>
    <row r="594" spans="1:8" ht="29.25" customHeight="1" x14ac:dyDescent="0.3">
      <c r="A594" s="356">
        <v>1160</v>
      </c>
      <c r="B594" s="552" t="s">
        <v>446</v>
      </c>
      <c r="C594" s="553"/>
      <c r="D594" s="553"/>
      <c r="E594" s="554"/>
      <c r="F594" s="384"/>
      <c r="G594" s="494">
        <f>G595+G597+G599</f>
        <v>357328.30000000005</v>
      </c>
    </row>
    <row r="595" spans="1:8" s="367" customFormat="1" ht="52.5" customHeight="1" x14ac:dyDescent="0.3">
      <c r="A595" s="602"/>
      <c r="B595" s="356">
        <v>11009</v>
      </c>
      <c r="C595" s="605" t="s">
        <v>447</v>
      </c>
      <c r="D595" s="606"/>
      <c r="E595" s="606"/>
      <c r="F595" s="365" t="s">
        <v>19</v>
      </c>
      <c r="G595" s="494">
        <f>G596</f>
        <v>11561.6</v>
      </c>
    </row>
    <row r="596" spans="1:8" s="367" customFormat="1" ht="37.5" customHeight="1" x14ac:dyDescent="0.3">
      <c r="A596" s="603"/>
      <c r="B596" s="383"/>
      <c r="C596" s="384"/>
      <c r="D596" s="384"/>
      <c r="E596" s="384"/>
      <c r="F596" s="359" t="s">
        <v>262</v>
      </c>
      <c r="G596" s="461">
        <v>11561.6</v>
      </c>
    </row>
    <row r="597" spans="1:8" s="387" customFormat="1" ht="50.45" customHeight="1" x14ac:dyDescent="0.3">
      <c r="A597" s="603"/>
      <c r="B597" s="356">
        <v>11012</v>
      </c>
      <c r="C597" s="605" t="s">
        <v>448</v>
      </c>
      <c r="D597" s="605"/>
      <c r="E597" s="605"/>
      <c r="F597" s="365" t="s">
        <v>19</v>
      </c>
      <c r="G597" s="494">
        <f>G598</f>
        <v>218640.1</v>
      </c>
    </row>
    <row r="598" spans="1:8" s="387" customFormat="1" ht="33.75" customHeight="1" x14ac:dyDescent="0.3">
      <c r="A598" s="603"/>
      <c r="B598" s="383"/>
      <c r="C598" s="384"/>
      <c r="D598" s="384"/>
      <c r="E598" s="384"/>
      <c r="F598" s="359" t="s">
        <v>262</v>
      </c>
      <c r="G598" s="461">
        <v>218640.1</v>
      </c>
    </row>
    <row r="599" spans="1:8" s="124" customFormat="1" ht="47.45" customHeight="1" x14ac:dyDescent="0.3">
      <c r="A599" s="603"/>
      <c r="B599" s="356">
        <v>11013</v>
      </c>
      <c r="C599" s="605" t="s">
        <v>1005</v>
      </c>
      <c r="D599" s="605"/>
      <c r="E599" s="605"/>
      <c r="F599" s="365" t="s">
        <v>19</v>
      </c>
      <c r="G599" s="494">
        <f>G600</f>
        <v>127126.6</v>
      </c>
    </row>
    <row r="600" spans="1:8" s="124" customFormat="1" ht="30.75" customHeight="1" x14ac:dyDescent="0.3">
      <c r="A600" s="604"/>
      <c r="B600" s="383"/>
      <c r="C600" s="384"/>
      <c r="D600" s="384"/>
      <c r="E600" s="384"/>
      <c r="F600" s="359" t="s">
        <v>262</v>
      </c>
      <c r="G600" s="461">
        <v>127126.6</v>
      </c>
    </row>
    <row r="601" spans="1:8" ht="33" customHeight="1" x14ac:dyDescent="0.3">
      <c r="A601" s="552" t="s">
        <v>351</v>
      </c>
      <c r="B601" s="553"/>
      <c r="C601" s="553"/>
      <c r="D601" s="553"/>
      <c r="E601" s="553"/>
      <c r="F601" s="554"/>
      <c r="G601" s="458">
        <f>+G602+G605+G610+G615</f>
        <v>1397823.2</v>
      </c>
      <c r="H601" s="159"/>
    </row>
    <row r="602" spans="1:8" ht="33" customHeight="1" x14ac:dyDescent="0.3">
      <c r="A602" s="232">
        <v>1049</v>
      </c>
      <c r="B602" s="595" t="s">
        <v>449</v>
      </c>
      <c r="C602" s="596"/>
      <c r="D602" s="596"/>
      <c r="E602" s="597"/>
      <c r="F602" s="232"/>
      <c r="G602" s="469">
        <f>+G603</f>
        <v>305043.20000000001</v>
      </c>
      <c r="H602" s="159"/>
    </row>
    <row r="603" spans="1:8" ht="40.15" customHeight="1" x14ac:dyDescent="0.3">
      <c r="A603" s="580"/>
      <c r="B603" s="232">
        <v>11004</v>
      </c>
      <c r="C603" s="601" t="s">
        <v>450</v>
      </c>
      <c r="D603" s="601"/>
      <c r="E603" s="601"/>
      <c r="F603" s="192" t="s">
        <v>351</v>
      </c>
      <c r="G603" s="469">
        <f t="shared" ref="G603" si="22">+G604</f>
        <v>305043.20000000001</v>
      </c>
    </row>
    <row r="604" spans="1:8" ht="33" customHeight="1" x14ac:dyDescent="0.3">
      <c r="A604" s="581"/>
      <c r="B604" s="232"/>
      <c r="C604" s="388"/>
      <c r="D604" s="388"/>
      <c r="E604" s="388"/>
      <c r="F604" s="213" t="s">
        <v>679</v>
      </c>
      <c r="G604" s="461">
        <v>305043.20000000001</v>
      </c>
    </row>
    <row r="605" spans="1:8" ht="37.5" customHeight="1" x14ac:dyDescent="0.3">
      <c r="A605" s="356">
        <v>1073</v>
      </c>
      <c r="B605" s="595" t="s">
        <v>451</v>
      </c>
      <c r="C605" s="596"/>
      <c r="D605" s="596"/>
      <c r="E605" s="597"/>
      <c r="F605" s="389"/>
      <c r="G605" s="458">
        <f>+G606+G608</f>
        <v>42000</v>
      </c>
    </row>
    <row r="606" spans="1:8" ht="36" customHeight="1" x14ac:dyDescent="0.3">
      <c r="A606" s="577"/>
      <c r="B606" s="356">
        <v>11001</v>
      </c>
      <c r="C606" s="586" t="s">
        <v>452</v>
      </c>
      <c r="D606" s="587"/>
      <c r="E606" s="588"/>
      <c r="F606" s="365" t="s">
        <v>351</v>
      </c>
      <c r="G606" s="458">
        <f>+G607</f>
        <v>22000</v>
      </c>
    </row>
    <row r="607" spans="1:8" ht="31.9" customHeight="1" x14ac:dyDescent="0.3">
      <c r="A607" s="578"/>
      <c r="B607" s="356"/>
      <c r="C607" s="356"/>
      <c r="D607" s="356"/>
      <c r="E607" s="356"/>
      <c r="F607" s="392" t="s">
        <v>678</v>
      </c>
      <c r="G607" s="461">
        <v>22000</v>
      </c>
    </row>
    <row r="608" spans="1:8" ht="31.9" customHeight="1" x14ac:dyDescent="0.3">
      <c r="A608" s="391"/>
      <c r="B608" s="356">
        <v>11004</v>
      </c>
      <c r="C608" s="598" t="s">
        <v>889</v>
      </c>
      <c r="D608" s="599"/>
      <c r="E608" s="600"/>
      <c r="F608" s="365" t="s">
        <v>351</v>
      </c>
      <c r="G608" s="458">
        <f>+G609</f>
        <v>20000</v>
      </c>
    </row>
    <row r="609" spans="1:9" ht="31.9" customHeight="1" x14ac:dyDescent="0.3">
      <c r="A609" s="391"/>
      <c r="B609" s="356"/>
      <c r="C609" s="356"/>
      <c r="D609" s="356"/>
      <c r="E609" s="356"/>
      <c r="F609" s="240" t="s">
        <v>351</v>
      </c>
      <c r="G609" s="461">
        <v>20000</v>
      </c>
    </row>
    <row r="610" spans="1:9" ht="37.5" customHeight="1" x14ac:dyDescent="0.3">
      <c r="A610" s="192">
        <v>1079</v>
      </c>
      <c r="B610" s="552" t="s">
        <v>453</v>
      </c>
      <c r="C610" s="553"/>
      <c r="D610" s="553"/>
      <c r="E610" s="554"/>
      <c r="F610" s="356"/>
      <c r="G610" s="494">
        <f>G611+G613</f>
        <v>422780</v>
      </c>
    </row>
    <row r="611" spans="1:9" ht="69" customHeight="1" x14ac:dyDescent="0.3">
      <c r="A611" s="555"/>
      <c r="B611" s="356">
        <v>11003</v>
      </c>
      <c r="C611" s="545" t="s">
        <v>454</v>
      </c>
      <c r="D611" s="546"/>
      <c r="E611" s="547"/>
      <c r="F611" s="365" t="s">
        <v>390</v>
      </c>
      <c r="G611" s="494">
        <f t="shared" ref="G611" si="23">+G612</f>
        <v>388800</v>
      </c>
    </row>
    <row r="612" spans="1:9" ht="34.9" customHeight="1" x14ac:dyDescent="0.3">
      <c r="A612" s="549"/>
      <c r="B612" s="356"/>
      <c r="C612" s="357"/>
      <c r="D612" s="357"/>
      <c r="E612" s="357"/>
      <c r="F612" s="240" t="s">
        <v>677</v>
      </c>
      <c r="G612" s="459">
        <v>388800</v>
      </c>
    </row>
    <row r="613" spans="1:9" ht="41.45" customHeight="1" x14ac:dyDescent="0.3">
      <c r="A613" s="549"/>
      <c r="B613" s="356">
        <v>11015</v>
      </c>
      <c r="C613" s="545" t="s">
        <v>455</v>
      </c>
      <c r="D613" s="546"/>
      <c r="E613" s="547"/>
      <c r="F613" s="365" t="s">
        <v>390</v>
      </c>
      <c r="G613" s="494">
        <f>+G614</f>
        <v>33980</v>
      </c>
    </row>
    <row r="614" spans="1:9" ht="37.5" customHeight="1" x14ac:dyDescent="0.3">
      <c r="A614" s="556"/>
      <c r="B614" s="356"/>
      <c r="C614" s="357"/>
      <c r="D614" s="357"/>
      <c r="E614" s="357"/>
      <c r="F614" s="240" t="s">
        <v>677</v>
      </c>
      <c r="G614" s="459">
        <v>33980</v>
      </c>
    </row>
    <row r="615" spans="1:9" ht="35.450000000000003" customHeight="1" x14ac:dyDescent="0.3">
      <c r="A615" s="356">
        <v>1167</v>
      </c>
      <c r="B615" s="595" t="s">
        <v>674</v>
      </c>
      <c r="C615" s="596"/>
      <c r="D615" s="596"/>
      <c r="E615" s="597"/>
      <c r="F615" s="389"/>
      <c r="G615" s="458">
        <f>+G616</f>
        <v>628000</v>
      </c>
      <c r="H615" s="159"/>
    </row>
    <row r="616" spans="1:9" ht="54" customHeight="1" x14ac:dyDescent="0.3">
      <c r="A616" s="577"/>
      <c r="B616" s="356">
        <v>11007</v>
      </c>
      <c r="C616" s="586" t="s">
        <v>675</v>
      </c>
      <c r="D616" s="587"/>
      <c r="E616" s="588"/>
      <c r="F616" s="365" t="s">
        <v>351</v>
      </c>
      <c r="G616" s="458">
        <f>+G617</f>
        <v>628000</v>
      </c>
    </row>
    <row r="617" spans="1:9" ht="31.9" customHeight="1" x14ac:dyDescent="0.3">
      <c r="A617" s="578"/>
      <c r="B617" s="356"/>
      <c r="C617" s="356"/>
      <c r="D617" s="356"/>
      <c r="E617" s="356"/>
      <c r="F617" s="392" t="s">
        <v>676</v>
      </c>
      <c r="G617" s="461">
        <v>628000</v>
      </c>
    </row>
    <row r="618" spans="1:9" s="367" customFormat="1" ht="38.25" customHeight="1" x14ac:dyDescent="0.3">
      <c r="A618" s="539" t="s">
        <v>456</v>
      </c>
      <c r="B618" s="540"/>
      <c r="C618" s="540"/>
      <c r="D618" s="540"/>
      <c r="E618" s="540"/>
      <c r="F618" s="541"/>
      <c r="G618" s="458">
        <f>G619+G622+G625+G628+G633</f>
        <v>1943813.7000000002</v>
      </c>
      <c r="I618" s="393"/>
    </row>
    <row r="619" spans="1:9" ht="48.75" customHeight="1" x14ac:dyDescent="0.3">
      <c r="A619" s="394">
        <v>1057</v>
      </c>
      <c r="B619" s="552" t="s">
        <v>457</v>
      </c>
      <c r="C619" s="553"/>
      <c r="D619" s="553"/>
      <c r="E619" s="554"/>
      <c r="F619" s="365"/>
      <c r="G619" s="458">
        <f>+G620</f>
        <v>267611.5</v>
      </c>
    </row>
    <row r="620" spans="1:9" ht="42" customHeight="1" x14ac:dyDescent="0.3">
      <c r="A620" s="584"/>
      <c r="B620" s="395">
        <v>11010</v>
      </c>
      <c r="C620" s="545" t="s">
        <v>458</v>
      </c>
      <c r="D620" s="546"/>
      <c r="E620" s="547"/>
      <c r="F620" s="365" t="s">
        <v>456</v>
      </c>
      <c r="G620" s="458">
        <f>+G621</f>
        <v>267611.5</v>
      </c>
    </row>
    <row r="621" spans="1:9" ht="34.9" customHeight="1" x14ac:dyDescent="0.3">
      <c r="A621" s="585"/>
      <c r="B621" s="234"/>
      <c r="C621" s="288"/>
      <c r="D621" s="288"/>
      <c r="E621" s="288"/>
      <c r="F621" s="205" t="s">
        <v>1008</v>
      </c>
      <c r="G621" s="461">
        <v>267611.5</v>
      </c>
    </row>
    <row r="622" spans="1:9" ht="31.15" customHeight="1" x14ac:dyDescent="0.3">
      <c r="A622" s="394">
        <v>1093</v>
      </c>
      <c r="B622" s="592" t="s">
        <v>536</v>
      </c>
      <c r="C622" s="593"/>
      <c r="D622" s="593"/>
      <c r="E622" s="594"/>
      <c r="F622" s="365"/>
      <c r="G622" s="458">
        <f>+G623</f>
        <v>180000</v>
      </c>
    </row>
    <row r="623" spans="1:9" ht="55.5" customHeight="1" x14ac:dyDescent="0.3">
      <c r="A623" s="396"/>
      <c r="B623" s="395">
        <v>11008</v>
      </c>
      <c r="C623" s="589" t="s">
        <v>786</v>
      </c>
      <c r="D623" s="590"/>
      <c r="E623" s="591"/>
      <c r="F623" s="365" t="s">
        <v>456</v>
      </c>
      <c r="G623" s="458">
        <f>+G624</f>
        <v>180000</v>
      </c>
    </row>
    <row r="624" spans="1:9" ht="34.9" customHeight="1" x14ac:dyDescent="0.3">
      <c r="A624" s="397"/>
      <c r="B624" s="234"/>
      <c r="C624" s="288"/>
      <c r="D624" s="288"/>
      <c r="E624" s="288"/>
      <c r="F624" s="205" t="s">
        <v>782</v>
      </c>
      <c r="G624" s="461">
        <v>180000</v>
      </c>
    </row>
    <row r="625" spans="1:7" ht="31.15" customHeight="1" x14ac:dyDescent="0.3">
      <c r="A625" s="232">
        <v>1120</v>
      </c>
      <c r="B625" s="552" t="s">
        <v>459</v>
      </c>
      <c r="C625" s="553"/>
      <c r="D625" s="553"/>
      <c r="E625" s="554"/>
      <c r="F625" s="234"/>
      <c r="G625" s="458">
        <f>G626</f>
        <v>195140.2</v>
      </c>
    </row>
    <row r="626" spans="1:7" s="367" customFormat="1" ht="55.5" customHeight="1" x14ac:dyDescent="0.3">
      <c r="A626" s="582"/>
      <c r="B626" s="356">
        <v>11005</v>
      </c>
      <c r="C626" s="545" t="s">
        <v>460</v>
      </c>
      <c r="D626" s="546"/>
      <c r="E626" s="547"/>
      <c r="F626" s="365" t="s">
        <v>456</v>
      </c>
      <c r="G626" s="458">
        <f t="shared" ref="G626:G629" si="24">G627</f>
        <v>195140.2</v>
      </c>
    </row>
    <row r="627" spans="1:7" s="367" customFormat="1" ht="33.6" customHeight="1" x14ac:dyDescent="0.3">
      <c r="A627" s="582"/>
      <c r="B627" s="234"/>
      <c r="C627" s="288"/>
      <c r="D627" s="288"/>
      <c r="E627" s="288"/>
      <c r="F627" s="205" t="s">
        <v>783</v>
      </c>
      <c r="G627" s="461">
        <v>195140.2</v>
      </c>
    </row>
    <row r="628" spans="1:7" ht="29.45" customHeight="1" x14ac:dyDescent="0.3">
      <c r="A628" s="232">
        <v>1123</v>
      </c>
      <c r="B628" s="552" t="s">
        <v>461</v>
      </c>
      <c r="C628" s="553"/>
      <c r="D628" s="553"/>
      <c r="E628" s="554"/>
      <c r="F628" s="234"/>
      <c r="G628" s="458">
        <f>G629+G631</f>
        <v>873834.4</v>
      </c>
    </row>
    <row r="629" spans="1:7" s="367" customFormat="1" ht="34.5" customHeight="1" x14ac:dyDescent="0.3">
      <c r="A629" s="555"/>
      <c r="B629" s="356">
        <v>11002</v>
      </c>
      <c r="C629" s="545" t="s">
        <v>462</v>
      </c>
      <c r="D629" s="546"/>
      <c r="E629" s="547"/>
      <c r="F629" s="365" t="s">
        <v>456</v>
      </c>
      <c r="G629" s="458">
        <f t="shared" si="24"/>
        <v>250339</v>
      </c>
    </row>
    <row r="630" spans="1:7" ht="42.6" customHeight="1" x14ac:dyDescent="0.3">
      <c r="A630" s="549"/>
      <c r="B630" s="234"/>
      <c r="C630" s="288"/>
      <c r="D630" s="288"/>
      <c r="E630" s="288"/>
      <c r="F630" s="205" t="s">
        <v>881</v>
      </c>
      <c r="G630" s="461">
        <v>250339</v>
      </c>
    </row>
    <row r="631" spans="1:7" ht="35.25" customHeight="1" x14ac:dyDescent="0.3">
      <c r="A631" s="549"/>
      <c r="B631" s="356">
        <v>11003</v>
      </c>
      <c r="C631" s="545" t="s">
        <v>463</v>
      </c>
      <c r="D631" s="546"/>
      <c r="E631" s="547"/>
      <c r="F631" s="365" t="s">
        <v>456</v>
      </c>
      <c r="G631" s="458">
        <f t="shared" ref="G631" si="25">G632</f>
        <v>623495.4</v>
      </c>
    </row>
    <row r="632" spans="1:7" ht="25.5" customHeight="1" x14ac:dyDescent="0.3">
      <c r="A632" s="549"/>
      <c r="B632" s="234"/>
      <c r="C632" s="288"/>
      <c r="D632" s="288"/>
      <c r="E632" s="288"/>
      <c r="F632" s="205" t="s">
        <v>784</v>
      </c>
      <c r="G632" s="461">
        <v>623495.4</v>
      </c>
    </row>
    <row r="633" spans="1:7" s="367" customFormat="1" ht="45.75" customHeight="1" x14ac:dyDescent="0.3">
      <c r="A633" s="232">
        <v>1149</v>
      </c>
      <c r="B633" s="552" t="s">
        <v>464</v>
      </c>
      <c r="C633" s="553"/>
      <c r="D633" s="553"/>
      <c r="E633" s="554"/>
      <c r="F633" s="234"/>
      <c r="G633" s="458">
        <f>+G634+G636</f>
        <v>427227.6</v>
      </c>
    </row>
    <row r="634" spans="1:7" ht="37.5" customHeight="1" x14ac:dyDescent="0.3">
      <c r="A634" s="580"/>
      <c r="B634" s="356">
        <v>11001</v>
      </c>
      <c r="C634" s="545" t="s">
        <v>465</v>
      </c>
      <c r="D634" s="546"/>
      <c r="E634" s="547"/>
      <c r="F634" s="365" t="s">
        <v>456</v>
      </c>
      <c r="G634" s="458">
        <f t="shared" ref="G634" si="26">G635</f>
        <v>187752</v>
      </c>
    </row>
    <row r="635" spans="1:7" ht="42" customHeight="1" x14ac:dyDescent="0.3">
      <c r="A635" s="582"/>
      <c r="B635" s="234"/>
      <c r="C635" s="288"/>
      <c r="D635" s="288"/>
      <c r="E635" s="288"/>
      <c r="F635" s="205" t="s">
        <v>783</v>
      </c>
      <c r="G635" s="459">
        <v>187752</v>
      </c>
    </row>
    <row r="636" spans="1:7" ht="103.5" customHeight="1" x14ac:dyDescent="0.3">
      <c r="A636" s="582"/>
      <c r="B636" s="356">
        <v>11002</v>
      </c>
      <c r="C636" s="550" t="s">
        <v>466</v>
      </c>
      <c r="D636" s="550"/>
      <c r="E636" s="550"/>
      <c r="F636" s="365" t="s">
        <v>456</v>
      </c>
      <c r="G636" s="458">
        <f t="shared" ref="G636" si="27">G637</f>
        <v>239475.6</v>
      </c>
    </row>
    <row r="637" spans="1:7" ht="30" customHeight="1" x14ac:dyDescent="0.3">
      <c r="A637" s="582"/>
      <c r="B637" s="234"/>
      <c r="C637" s="288"/>
      <c r="D637" s="288"/>
      <c r="E637" s="288"/>
      <c r="F637" s="205" t="s">
        <v>785</v>
      </c>
      <c r="G637" s="459">
        <v>239475.6</v>
      </c>
    </row>
    <row r="638" spans="1:7" ht="36.75" customHeight="1" x14ac:dyDescent="0.3">
      <c r="A638" s="552" t="s">
        <v>252</v>
      </c>
      <c r="B638" s="553"/>
      <c r="C638" s="553"/>
      <c r="D638" s="553"/>
      <c r="E638" s="553"/>
      <c r="F638" s="554"/>
      <c r="G638" s="460">
        <f>+G639+G647+G649</f>
        <v>31951906</v>
      </c>
    </row>
    <row r="639" spans="1:7" ht="42.75" customHeight="1" x14ac:dyDescent="0.3">
      <c r="A639" s="232">
        <v>1043</v>
      </c>
      <c r="B639" s="552" t="s">
        <v>467</v>
      </c>
      <c r="C639" s="553"/>
      <c r="D639" s="553"/>
      <c r="E639" s="554"/>
      <c r="F639" s="356"/>
      <c r="G639" s="458">
        <f>+G640+G642+G644</f>
        <v>30444660</v>
      </c>
    </row>
    <row r="640" spans="1:7" ht="38.25" customHeight="1" x14ac:dyDescent="0.3">
      <c r="A640" s="580"/>
      <c r="B640" s="356">
        <v>11004</v>
      </c>
      <c r="C640" s="545" t="s">
        <v>468</v>
      </c>
      <c r="D640" s="546"/>
      <c r="E640" s="547"/>
      <c r="F640" s="365" t="s">
        <v>252</v>
      </c>
      <c r="G640" s="458">
        <f>+G641</f>
        <v>390000</v>
      </c>
    </row>
    <row r="641" spans="1:8" ht="24.75" customHeight="1" x14ac:dyDescent="0.3">
      <c r="A641" s="582"/>
      <c r="B641" s="356"/>
      <c r="C641" s="357"/>
      <c r="D641" s="357"/>
      <c r="E641" s="357"/>
      <c r="F641" s="351" t="s">
        <v>314</v>
      </c>
      <c r="G641" s="459">
        <v>390000</v>
      </c>
    </row>
    <row r="642" spans="1:8" ht="38.25" customHeight="1" x14ac:dyDescent="0.3">
      <c r="A642" s="582"/>
      <c r="B642" s="356">
        <v>11009</v>
      </c>
      <c r="C642" s="545" t="s">
        <v>469</v>
      </c>
      <c r="D642" s="546"/>
      <c r="E642" s="547"/>
      <c r="F642" s="365" t="s">
        <v>252</v>
      </c>
      <c r="G642" s="458">
        <f>+G643</f>
        <v>693500</v>
      </c>
    </row>
    <row r="643" spans="1:8" ht="24.75" customHeight="1" x14ac:dyDescent="0.3">
      <c r="A643" s="582"/>
      <c r="B643" s="356"/>
      <c r="C643" s="357"/>
      <c r="D643" s="357"/>
      <c r="E643" s="357"/>
      <c r="F643" s="351" t="s">
        <v>314</v>
      </c>
      <c r="G643" s="459">
        <v>693500</v>
      </c>
    </row>
    <row r="644" spans="1:8" ht="66.75" customHeight="1" x14ac:dyDescent="0.3">
      <c r="A644" s="333"/>
      <c r="B644" s="356">
        <v>11018</v>
      </c>
      <c r="C644" s="545" t="s">
        <v>626</v>
      </c>
      <c r="D644" s="546"/>
      <c r="E644" s="547"/>
      <c r="F644" s="365" t="s">
        <v>252</v>
      </c>
      <c r="G644" s="458">
        <f>+G645</f>
        <v>29361160</v>
      </c>
    </row>
    <row r="645" spans="1:8" ht="24.75" customHeight="1" x14ac:dyDescent="0.3">
      <c r="A645" s="333"/>
      <c r="B645" s="356"/>
      <c r="C645" s="357"/>
      <c r="D645" s="357"/>
      <c r="E645" s="357"/>
      <c r="F645" s="351" t="s">
        <v>669</v>
      </c>
      <c r="G645" s="459">
        <v>29361160</v>
      </c>
    </row>
    <row r="646" spans="1:8" ht="27" customHeight="1" x14ac:dyDescent="0.3">
      <c r="A646" s="232">
        <v>1164</v>
      </c>
      <c r="B646" s="552" t="s">
        <v>470</v>
      </c>
      <c r="C646" s="553"/>
      <c r="D646" s="553"/>
      <c r="E646" s="554"/>
      <c r="F646" s="356"/>
      <c r="G646" s="458">
        <f>+G647</f>
        <v>492864</v>
      </c>
    </row>
    <row r="647" spans="1:8" ht="24.75" customHeight="1" x14ac:dyDescent="0.3">
      <c r="A647" s="580"/>
      <c r="B647" s="356">
        <v>11001</v>
      </c>
      <c r="C647" s="545" t="s">
        <v>471</v>
      </c>
      <c r="D647" s="546"/>
      <c r="E647" s="547"/>
      <c r="F647" s="365" t="s">
        <v>252</v>
      </c>
      <c r="G647" s="458">
        <f t="shared" ref="G647" si="28">+G648</f>
        <v>492864</v>
      </c>
    </row>
    <row r="648" spans="1:8" ht="24.75" customHeight="1" x14ac:dyDescent="0.3">
      <c r="A648" s="581"/>
      <c r="B648" s="356"/>
      <c r="C648" s="357"/>
      <c r="D648" s="357"/>
      <c r="E648" s="357"/>
      <c r="F648" s="240" t="s">
        <v>673</v>
      </c>
      <c r="G648" s="459">
        <v>492864</v>
      </c>
    </row>
    <row r="649" spans="1:8" ht="27" customHeight="1" x14ac:dyDescent="0.3">
      <c r="A649" s="232">
        <v>1235</v>
      </c>
      <c r="B649" s="552" t="s">
        <v>670</v>
      </c>
      <c r="C649" s="553"/>
      <c r="D649" s="553"/>
      <c r="E649" s="554"/>
      <c r="F649" s="356"/>
      <c r="G649" s="458">
        <f>+G650</f>
        <v>1014382</v>
      </c>
    </row>
    <row r="650" spans="1:8" ht="51" customHeight="1" x14ac:dyDescent="0.3">
      <c r="A650" s="583"/>
      <c r="B650" s="356">
        <v>11001</v>
      </c>
      <c r="C650" s="545" t="s">
        <v>671</v>
      </c>
      <c r="D650" s="546"/>
      <c r="E650" s="547"/>
      <c r="F650" s="365" t="s">
        <v>252</v>
      </c>
      <c r="G650" s="458">
        <f>+G651</f>
        <v>1014382</v>
      </c>
    </row>
    <row r="651" spans="1:8" ht="36" customHeight="1" x14ac:dyDescent="0.3">
      <c r="A651" s="581"/>
      <c r="B651" s="356"/>
      <c r="C651" s="357"/>
      <c r="D651" s="357"/>
      <c r="E651" s="357"/>
      <c r="F651" s="240" t="s">
        <v>672</v>
      </c>
      <c r="G651" s="459">
        <v>1014382</v>
      </c>
    </row>
    <row r="652" spans="1:8" ht="37.15" customHeight="1" x14ac:dyDescent="0.3">
      <c r="A652" s="539" t="s">
        <v>472</v>
      </c>
      <c r="B652" s="540"/>
      <c r="C652" s="540"/>
      <c r="D652" s="540"/>
      <c r="E652" s="540"/>
      <c r="F652" s="541"/>
      <c r="G652" s="474">
        <f>+G653+G658+G673+G676</f>
        <v>3540708.1</v>
      </c>
    </row>
    <row r="653" spans="1:8" ht="42.75" customHeight="1" x14ac:dyDescent="0.3">
      <c r="A653" s="356">
        <v>1016</v>
      </c>
      <c r="B653" s="552" t="s">
        <v>473</v>
      </c>
      <c r="C653" s="553"/>
      <c r="D653" s="553"/>
      <c r="E653" s="554"/>
      <c r="F653" s="356"/>
      <c r="G653" s="458">
        <f>G654+G656</f>
        <v>1905293.8</v>
      </c>
      <c r="H653" s="159"/>
    </row>
    <row r="654" spans="1:8" ht="38.450000000000003" customHeight="1" x14ac:dyDescent="0.3">
      <c r="A654" s="577"/>
      <c r="B654" s="356">
        <v>11001</v>
      </c>
      <c r="C654" s="545" t="s">
        <v>474</v>
      </c>
      <c r="D654" s="546"/>
      <c r="E654" s="547"/>
      <c r="F654" s="356" t="s">
        <v>472</v>
      </c>
      <c r="G654" s="458">
        <f>+G655</f>
        <v>220752.8</v>
      </c>
    </row>
    <row r="655" spans="1:8" ht="29.45" customHeight="1" x14ac:dyDescent="0.3">
      <c r="A655" s="578"/>
      <c r="B655" s="356"/>
      <c r="C655" s="356"/>
      <c r="D655" s="356"/>
      <c r="E655" s="356"/>
      <c r="F655" s="240" t="s">
        <v>779</v>
      </c>
      <c r="G655" s="459">
        <v>220752.8</v>
      </c>
    </row>
    <row r="656" spans="1:8" ht="48" customHeight="1" x14ac:dyDescent="0.3">
      <c r="A656" s="578"/>
      <c r="B656" s="356">
        <v>11004</v>
      </c>
      <c r="C656" s="545" t="s">
        <v>475</v>
      </c>
      <c r="D656" s="546"/>
      <c r="E656" s="547"/>
      <c r="F656" s="356" t="s">
        <v>472</v>
      </c>
      <c r="G656" s="458">
        <f t="shared" ref="G656" si="29">G657</f>
        <v>1684541</v>
      </c>
    </row>
    <row r="657" spans="1:7" ht="36.6" customHeight="1" x14ac:dyDescent="0.3">
      <c r="A657" s="579"/>
      <c r="B657" s="356"/>
      <c r="C657" s="356"/>
      <c r="D657" s="356"/>
      <c r="E657" s="356"/>
      <c r="F657" s="240" t="s">
        <v>763</v>
      </c>
      <c r="G657" s="459">
        <v>1684541</v>
      </c>
    </row>
    <row r="658" spans="1:7" ht="42.75" customHeight="1" x14ac:dyDescent="0.3">
      <c r="A658" s="345">
        <v>1155</v>
      </c>
      <c r="B658" s="552" t="s">
        <v>771</v>
      </c>
      <c r="C658" s="553"/>
      <c r="D658" s="553"/>
      <c r="E658" s="554"/>
      <c r="F658" s="350"/>
      <c r="G658" s="474">
        <f>G659+G661+G663+G665+G667+G669+G671</f>
        <v>1120165.8</v>
      </c>
    </row>
    <row r="659" spans="1:7" ht="54.75" customHeight="1" x14ac:dyDescent="0.3">
      <c r="A659" s="548"/>
      <c r="B659" s="398">
        <v>11004</v>
      </c>
      <c r="C659" s="550" t="s">
        <v>770</v>
      </c>
      <c r="D659" s="550"/>
      <c r="E659" s="550"/>
      <c r="F659" s="365" t="s">
        <v>472</v>
      </c>
      <c r="G659" s="474">
        <f t="shared" ref="G659" si="30">G660</f>
        <v>165088.70000000001</v>
      </c>
    </row>
    <row r="660" spans="1:7" ht="30.75" customHeight="1" x14ac:dyDescent="0.3">
      <c r="A660" s="549"/>
      <c r="B660" s="398"/>
      <c r="C660" s="258"/>
      <c r="D660" s="227"/>
      <c r="E660" s="227"/>
      <c r="F660" s="240" t="s">
        <v>772</v>
      </c>
      <c r="G660" s="473">
        <v>165088.70000000001</v>
      </c>
    </row>
    <row r="661" spans="1:7" ht="55.5" customHeight="1" x14ac:dyDescent="0.3">
      <c r="A661" s="549"/>
      <c r="B661" s="398">
        <v>11005</v>
      </c>
      <c r="C661" s="550" t="s">
        <v>769</v>
      </c>
      <c r="D661" s="550"/>
      <c r="E661" s="550"/>
      <c r="F661" s="365" t="s">
        <v>472</v>
      </c>
      <c r="G661" s="474">
        <f t="shared" ref="G661:G667" si="31">G662</f>
        <v>61701</v>
      </c>
    </row>
    <row r="662" spans="1:7" ht="33.75" customHeight="1" x14ac:dyDescent="0.3">
      <c r="A662" s="549"/>
      <c r="B662" s="398"/>
      <c r="C662" s="258"/>
      <c r="D662" s="227"/>
      <c r="E662" s="227"/>
      <c r="F662" s="240" t="s">
        <v>773</v>
      </c>
      <c r="G662" s="473">
        <v>61701</v>
      </c>
    </row>
    <row r="663" spans="1:7" ht="53.25" customHeight="1" x14ac:dyDescent="0.3">
      <c r="A663" s="549"/>
      <c r="B663" s="398">
        <v>11006</v>
      </c>
      <c r="C663" s="550" t="s">
        <v>768</v>
      </c>
      <c r="D663" s="550"/>
      <c r="E663" s="550"/>
      <c r="F663" s="365" t="s">
        <v>472</v>
      </c>
      <c r="G663" s="474">
        <f t="shared" si="31"/>
        <v>115799.7</v>
      </c>
    </row>
    <row r="664" spans="1:7" ht="31.5" customHeight="1" x14ac:dyDescent="0.3">
      <c r="A664" s="549"/>
      <c r="B664" s="398"/>
      <c r="C664" s="258"/>
      <c r="D664" s="227"/>
      <c r="E664" s="227"/>
      <c r="F664" s="240" t="s">
        <v>999</v>
      </c>
      <c r="G664" s="473">
        <v>115799.7</v>
      </c>
    </row>
    <row r="665" spans="1:7" ht="56.25" customHeight="1" x14ac:dyDescent="0.3">
      <c r="A665" s="549"/>
      <c r="B665" s="398">
        <v>11007</v>
      </c>
      <c r="C665" s="550" t="s">
        <v>767</v>
      </c>
      <c r="D665" s="550"/>
      <c r="E665" s="550"/>
      <c r="F665" s="365" t="s">
        <v>472</v>
      </c>
      <c r="G665" s="474">
        <f t="shared" si="31"/>
        <v>111787.9</v>
      </c>
    </row>
    <row r="666" spans="1:7" ht="31.15" customHeight="1" x14ac:dyDescent="0.3">
      <c r="A666" s="549"/>
      <c r="B666" s="398"/>
      <c r="C666" s="258"/>
      <c r="D666" s="227"/>
      <c r="E666" s="227"/>
      <c r="F666" s="240" t="s">
        <v>774</v>
      </c>
      <c r="G666" s="473">
        <v>111787.9</v>
      </c>
    </row>
    <row r="667" spans="1:7" ht="42" customHeight="1" x14ac:dyDescent="0.3">
      <c r="A667" s="549"/>
      <c r="B667" s="398">
        <v>11008</v>
      </c>
      <c r="C667" s="550" t="s">
        <v>766</v>
      </c>
      <c r="D667" s="550"/>
      <c r="E667" s="550"/>
      <c r="F667" s="365" t="s">
        <v>472</v>
      </c>
      <c r="G667" s="474">
        <f t="shared" si="31"/>
        <v>47812.7</v>
      </c>
    </row>
    <row r="668" spans="1:7" ht="33.75" customHeight="1" x14ac:dyDescent="0.3">
      <c r="A668" s="549"/>
      <c r="B668" s="398"/>
      <c r="C668" s="258"/>
      <c r="D668" s="227"/>
      <c r="E668" s="227"/>
      <c r="F668" s="240" t="s">
        <v>775</v>
      </c>
      <c r="G668" s="473">
        <v>47812.7</v>
      </c>
    </row>
    <row r="669" spans="1:7" ht="56.45" customHeight="1" x14ac:dyDescent="0.3">
      <c r="A669" s="549"/>
      <c r="B669" s="398">
        <v>11010</v>
      </c>
      <c r="C669" s="550" t="s">
        <v>778</v>
      </c>
      <c r="D669" s="550"/>
      <c r="E669" s="550"/>
      <c r="F669" s="365" t="s">
        <v>472</v>
      </c>
      <c r="G669" s="474">
        <f t="shared" ref="G669" si="32">G670</f>
        <v>122275.8</v>
      </c>
    </row>
    <row r="670" spans="1:7" ht="31.15" customHeight="1" x14ac:dyDescent="0.3">
      <c r="A670" s="549"/>
      <c r="B670" s="398"/>
      <c r="C670" s="258"/>
      <c r="D670" s="227"/>
      <c r="E670" s="227"/>
      <c r="F670" s="213" t="s">
        <v>776</v>
      </c>
      <c r="G670" s="473">
        <v>122275.8</v>
      </c>
    </row>
    <row r="671" spans="1:7" ht="56.25" customHeight="1" x14ac:dyDescent="0.3">
      <c r="A671" s="229"/>
      <c r="B671" s="398">
        <v>12004</v>
      </c>
      <c r="C671" s="567" t="s">
        <v>754</v>
      </c>
      <c r="D671" s="568"/>
      <c r="E671" s="569"/>
      <c r="F671" s="218" t="s">
        <v>472</v>
      </c>
      <c r="G671" s="477">
        <f>+G672</f>
        <v>495700</v>
      </c>
    </row>
    <row r="672" spans="1:7" ht="31.15" customHeight="1" x14ac:dyDescent="0.3">
      <c r="A672" s="233"/>
      <c r="B672" s="399"/>
      <c r="C672" s="258"/>
      <c r="D672" s="227"/>
      <c r="E672" s="231"/>
      <c r="F672" s="454" t="s">
        <v>755</v>
      </c>
      <c r="G672" s="477">
        <v>495700</v>
      </c>
    </row>
    <row r="673" spans="1:7" ht="32.25" customHeight="1" x14ac:dyDescent="0.3">
      <c r="A673" s="210">
        <v>1173</v>
      </c>
      <c r="B673" s="552" t="s">
        <v>476</v>
      </c>
      <c r="C673" s="553"/>
      <c r="D673" s="553"/>
      <c r="E673" s="554"/>
      <c r="F673" s="350"/>
      <c r="G673" s="474">
        <f>G674</f>
        <v>474447.8</v>
      </c>
    </row>
    <row r="674" spans="1:7" ht="38.25" customHeight="1" x14ac:dyDescent="0.3">
      <c r="A674" s="555"/>
      <c r="B674" s="365">
        <v>11002</v>
      </c>
      <c r="C674" s="550" t="s">
        <v>765</v>
      </c>
      <c r="D674" s="550"/>
      <c r="E674" s="550"/>
      <c r="F674" s="365" t="s">
        <v>472</v>
      </c>
      <c r="G674" s="474">
        <f t="shared" ref="G674" si="33">G675</f>
        <v>474447.8</v>
      </c>
    </row>
    <row r="675" spans="1:7" ht="27" customHeight="1" x14ac:dyDescent="0.3">
      <c r="A675" s="549"/>
      <c r="B675" s="365"/>
      <c r="C675" s="258"/>
      <c r="D675" s="227"/>
      <c r="E675" s="227"/>
      <c r="F675" s="205" t="s">
        <v>764</v>
      </c>
      <c r="G675" s="473">
        <v>474447.8</v>
      </c>
    </row>
    <row r="676" spans="1:7" ht="28.9" customHeight="1" x14ac:dyDescent="0.3">
      <c r="A676" s="232">
        <v>1186</v>
      </c>
      <c r="B676" s="552" t="s">
        <v>477</v>
      </c>
      <c r="C676" s="553"/>
      <c r="D676" s="553"/>
      <c r="E676" s="554"/>
      <c r="F676" s="350"/>
      <c r="G676" s="474">
        <f>G677</f>
        <v>40800.699999999997</v>
      </c>
    </row>
    <row r="677" spans="1:7" ht="42.75" customHeight="1" x14ac:dyDescent="0.3">
      <c r="A677" s="555"/>
      <c r="B677" s="365">
        <v>11001</v>
      </c>
      <c r="C677" s="550" t="s">
        <v>477</v>
      </c>
      <c r="D677" s="550"/>
      <c r="E677" s="550"/>
      <c r="F677" s="365" t="s">
        <v>472</v>
      </c>
      <c r="G677" s="474">
        <f t="shared" ref="G677" si="34">G678</f>
        <v>40800.699999999997</v>
      </c>
    </row>
    <row r="678" spans="1:7" ht="31.15" customHeight="1" x14ac:dyDescent="0.3">
      <c r="A678" s="556"/>
      <c r="B678" s="365"/>
      <c r="C678" s="258"/>
      <c r="D678" s="227"/>
      <c r="E678" s="227"/>
      <c r="F678" s="205" t="s">
        <v>777</v>
      </c>
      <c r="G678" s="473">
        <v>40800.699999999997</v>
      </c>
    </row>
    <row r="679" spans="1:7" ht="33" customHeight="1" x14ac:dyDescent="0.3">
      <c r="A679" s="539" t="s">
        <v>248</v>
      </c>
      <c r="B679" s="540"/>
      <c r="C679" s="540"/>
      <c r="D679" s="540"/>
      <c r="E679" s="540"/>
      <c r="F679" s="541"/>
      <c r="G679" s="458">
        <f>SUM(G680,G695,G700,G703,G708,G715,G730,G739)</f>
        <v>13226531.300000001</v>
      </c>
    </row>
    <row r="680" spans="1:7" ht="36" customHeight="1" x14ac:dyDescent="0.3">
      <c r="A680" s="400">
        <v>1022</v>
      </c>
      <c r="B680" s="570" t="s">
        <v>478</v>
      </c>
      <c r="C680" s="571"/>
      <c r="D680" s="571"/>
      <c r="E680" s="572"/>
      <c r="F680" s="381"/>
      <c r="G680" s="498">
        <f>SUM(G681,G683,G685,G687,G689,G691,G693)</f>
        <v>3740683.9</v>
      </c>
    </row>
    <row r="681" spans="1:7" ht="90.75" customHeight="1" x14ac:dyDescent="0.3">
      <c r="A681" s="573"/>
      <c r="B681" s="401">
        <v>11001</v>
      </c>
      <c r="C681" s="563" t="s">
        <v>479</v>
      </c>
      <c r="D681" s="564"/>
      <c r="E681" s="565"/>
      <c r="F681" s="402" t="s">
        <v>248</v>
      </c>
      <c r="G681" s="498">
        <f t="shared" ref="G681" si="35">G682</f>
        <v>264000</v>
      </c>
    </row>
    <row r="682" spans="1:7" ht="29.45" customHeight="1" x14ac:dyDescent="0.3">
      <c r="A682" s="574"/>
      <c r="B682" s="403"/>
      <c r="C682" s="404"/>
      <c r="D682" s="404"/>
      <c r="E682" s="404"/>
      <c r="F682" s="405" t="s">
        <v>480</v>
      </c>
      <c r="G682" s="499">
        <v>264000</v>
      </c>
    </row>
    <row r="683" spans="1:7" ht="57.75" customHeight="1" x14ac:dyDescent="0.3">
      <c r="A683" s="574"/>
      <c r="B683" s="401">
        <v>11002</v>
      </c>
      <c r="C683" s="563" t="s">
        <v>481</v>
      </c>
      <c r="D683" s="564"/>
      <c r="E683" s="565"/>
      <c r="F683" s="402" t="s">
        <v>248</v>
      </c>
      <c r="G683" s="498">
        <f>G684</f>
        <v>316983.90000000002</v>
      </c>
    </row>
    <row r="684" spans="1:7" ht="31.15" customHeight="1" x14ac:dyDescent="0.3">
      <c r="A684" s="574"/>
      <c r="B684" s="403"/>
      <c r="C684" s="404"/>
      <c r="D684" s="404"/>
      <c r="E684" s="404"/>
      <c r="F684" s="405" t="s">
        <v>817</v>
      </c>
      <c r="G684" s="499">
        <v>316983.90000000002</v>
      </c>
    </row>
    <row r="685" spans="1:7" ht="41.25" customHeight="1" x14ac:dyDescent="0.3">
      <c r="A685" s="574"/>
      <c r="B685" s="401">
        <v>12010</v>
      </c>
      <c r="C685" s="563" t="s">
        <v>482</v>
      </c>
      <c r="D685" s="564"/>
      <c r="E685" s="565"/>
      <c r="F685" s="402" t="s">
        <v>248</v>
      </c>
      <c r="G685" s="498">
        <f>G686</f>
        <v>2410700</v>
      </c>
    </row>
    <row r="686" spans="1:7" ht="34.5" customHeight="1" x14ac:dyDescent="0.3">
      <c r="A686" s="574"/>
      <c r="B686" s="403"/>
      <c r="C686" s="404"/>
      <c r="D686" s="404"/>
      <c r="E686" s="404"/>
      <c r="F686" s="205" t="s">
        <v>483</v>
      </c>
      <c r="G686" s="499">
        <v>2410700</v>
      </c>
    </row>
    <row r="687" spans="1:7" ht="56.25" customHeight="1" x14ac:dyDescent="0.3">
      <c r="A687" s="574"/>
      <c r="B687" s="401">
        <v>12011</v>
      </c>
      <c r="C687" s="563" t="s">
        <v>484</v>
      </c>
      <c r="D687" s="564" t="s">
        <v>485</v>
      </c>
      <c r="E687" s="565" t="s">
        <v>485</v>
      </c>
      <c r="F687" s="402" t="s">
        <v>248</v>
      </c>
      <c r="G687" s="498">
        <f>G688</f>
        <v>100000</v>
      </c>
    </row>
    <row r="688" spans="1:7" ht="35.25" customHeight="1" x14ac:dyDescent="0.3">
      <c r="A688" s="574"/>
      <c r="B688" s="406"/>
      <c r="C688" s="407"/>
      <c r="D688" s="407"/>
      <c r="E688" s="407"/>
      <c r="F688" s="205" t="s">
        <v>483</v>
      </c>
      <c r="G688" s="499">
        <v>100000</v>
      </c>
    </row>
    <row r="689" spans="1:7" ht="38.25" customHeight="1" x14ac:dyDescent="0.3">
      <c r="A689" s="574"/>
      <c r="B689" s="401">
        <v>12013</v>
      </c>
      <c r="C689" s="563" t="s">
        <v>522</v>
      </c>
      <c r="D689" s="564"/>
      <c r="E689" s="565"/>
      <c r="F689" s="408" t="s">
        <v>248</v>
      </c>
      <c r="G689" s="498">
        <f>G690</f>
        <v>199000</v>
      </c>
    </row>
    <row r="690" spans="1:7" ht="38.25" customHeight="1" x14ac:dyDescent="0.3">
      <c r="A690" s="574"/>
      <c r="B690" s="403"/>
      <c r="C690" s="409"/>
      <c r="D690" s="409"/>
      <c r="E690" s="409"/>
      <c r="F690" s="205" t="s">
        <v>483</v>
      </c>
      <c r="G690" s="499">
        <v>199000</v>
      </c>
    </row>
    <row r="691" spans="1:7" ht="38.25" customHeight="1" x14ac:dyDescent="0.3">
      <c r="A691" s="574"/>
      <c r="B691" s="401">
        <v>12015</v>
      </c>
      <c r="C691" s="567" t="s">
        <v>680</v>
      </c>
      <c r="D691" s="568"/>
      <c r="E691" s="569"/>
      <c r="F691" s="402" t="s">
        <v>248</v>
      </c>
      <c r="G691" s="498">
        <f>G692</f>
        <v>100000</v>
      </c>
    </row>
    <row r="692" spans="1:7" ht="38.25" customHeight="1" x14ac:dyDescent="0.3">
      <c r="A692" s="574"/>
      <c r="B692" s="403"/>
      <c r="C692" s="404"/>
      <c r="D692" s="404"/>
      <c r="E692" s="410"/>
      <c r="F692" s="205" t="s">
        <v>483</v>
      </c>
      <c r="G692" s="499">
        <v>100000</v>
      </c>
    </row>
    <row r="693" spans="1:7" ht="35.25" customHeight="1" x14ac:dyDescent="0.3">
      <c r="A693" s="574"/>
      <c r="B693" s="401">
        <v>12017</v>
      </c>
      <c r="C693" s="563" t="s">
        <v>681</v>
      </c>
      <c r="D693" s="564"/>
      <c r="E693" s="565"/>
      <c r="F693" s="402" t="s">
        <v>248</v>
      </c>
      <c r="G693" s="498">
        <f>G694</f>
        <v>350000</v>
      </c>
    </row>
    <row r="694" spans="1:7" ht="33" customHeight="1" x14ac:dyDescent="0.3">
      <c r="A694" s="575"/>
      <c r="B694" s="403"/>
      <c r="C694" s="404"/>
      <c r="D694" s="404"/>
      <c r="E694" s="404"/>
      <c r="F694" s="205" t="s">
        <v>483</v>
      </c>
      <c r="G694" s="499">
        <v>350000</v>
      </c>
    </row>
    <row r="695" spans="1:7" ht="34.9" customHeight="1" x14ac:dyDescent="0.3">
      <c r="A695" s="400">
        <v>1059</v>
      </c>
      <c r="B695" s="570" t="s">
        <v>486</v>
      </c>
      <c r="C695" s="571"/>
      <c r="D695" s="571"/>
      <c r="E695" s="572"/>
      <c r="F695" s="381"/>
      <c r="G695" s="498">
        <f>SUM(G696,G698)</f>
        <v>96005.7</v>
      </c>
    </row>
    <row r="696" spans="1:7" ht="52.5" customHeight="1" x14ac:dyDescent="0.3">
      <c r="A696" s="573"/>
      <c r="B696" s="401">
        <v>11001</v>
      </c>
      <c r="C696" s="563" t="s">
        <v>682</v>
      </c>
      <c r="D696" s="564"/>
      <c r="E696" s="565"/>
      <c r="F696" s="402" t="s">
        <v>248</v>
      </c>
      <c r="G696" s="498">
        <f t="shared" ref="G696" si="36">G697</f>
        <v>47940</v>
      </c>
    </row>
    <row r="697" spans="1:7" ht="33.6" customHeight="1" x14ac:dyDescent="0.3">
      <c r="A697" s="574"/>
      <c r="B697" s="403"/>
      <c r="C697" s="404"/>
      <c r="D697" s="404"/>
      <c r="E697" s="404"/>
      <c r="F697" s="405" t="s">
        <v>817</v>
      </c>
      <c r="G697" s="499">
        <v>47940</v>
      </c>
    </row>
    <row r="698" spans="1:7" ht="38.450000000000003" customHeight="1" x14ac:dyDescent="0.3">
      <c r="A698" s="574"/>
      <c r="B698" s="401">
        <v>11003</v>
      </c>
      <c r="C698" s="566" t="s">
        <v>487</v>
      </c>
      <c r="D698" s="566"/>
      <c r="E698" s="566"/>
      <c r="F698" s="402" t="s">
        <v>248</v>
      </c>
      <c r="G698" s="500">
        <f t="shared" ref="G698" si="37">G699</f>
        <v>48065.7</v>
      </c>
    </row>
    <row r="699" spans="1:7" ht="31.9" customHeight="1" x14ac:dyDescent="0.3">
      <c r="A699" s="574"/>
      <c r="B699" s="401"/>
      <c r="C699" s="411"/>
      <c r="D699" s="411"/>
      <c r="E699" s="411"/>
      <c r="F699" s="412" t="s">
        <v>818</v>
      </c>
      <c r="G699" s="501">
        <v>48065.7</v>
      </c>
    </row>
    <row r="700" spans="1:7" ht="37.5" customHeight="1" x14ac:dyDescent="0.3">
      <c r="A700" s="192">
        <v>1067</v>
      </c>
      <c r="B700" s="552" t="s">
        <v>488</v>
      </c>
      <c r="C700" s="553"/>
      <c r="D700" s="553"/>
      <c r="E700" s="554"/>
      <c r="F700" s="381"/>
      <c r="G700" s="458">
        <f>+G701</f>
        <v>114000</v>
      </c>
    </row>
    <row r="701" spans="1:7" ht="32.450000000000003" customHeight="1" x14ac:dyDescent="0.3">
      <c r="A701" s="555"/>
      <c r="B701" s="356">
        <v>11002</v>
      </c>
      <c r="C701" s="550" t="s">
        <v>526</v>
      </c>
      <c r="D701" s="550"/>
      <c r="E701" s="550"/>
      <c r="F701" s="365" t="s">
        <v>248</v>
      </c>
      <c r="G701" s="458">
        <f t="shared" ref="G701" si="38">+G702</f>
        <v>114000</v>
      </c>
    </row>
    <row r="702" spans="1:7" ht="30.6" customHeight="1" x14ac:dyDescent="0.3">
      <c r="A702" s="556"/>
      <c r="B702" s="384"/>
      <c r="C702" s="357"/>
      <c r="D702" s="357"/>
      <c r="E702" s="357"/>
      <c r="F702" s="240" t="s">
        <v>822</v>
      </c>
      <c r="G702" s="459">
        <v>114000</v>
      </c>
    </row>
    <row r="703" spans="1:7" ht="44.25" customHeight="1" x14ac:dyDescent="0.3">
      <c r="A703" s="252">
        <v>1104</v>
      </c>
      <c r="B703" s="552" t="s">
        <v>527</v>
      </c>
      <c r="C703" s="553"/>
      <c r="D703" s="553"/>
      <c r="E703" s="554"/>
      <c r="F703" s="356"/>
      <c r="G703" s="458">
        <f>+G704+G706</f>
        <v>840000</v>
      </c>
    </row>
    <row r="704" spans="1:7" ht="39" customHeight="1" x14ac:dyDescent="0.3">
      <c r="A704" s="548"/>
      <c r="B704" s="256">
        <v>11001</v>
      </c>
      <c r="C704" s="550" t="s">
        <v>489</v>
      </c>
      <c r="D704" s="550"/>
      <c r="E704" s="550"/>
      <c r="F704" s="365" t="s">
        <v>248</v>
      </c>
      <c r="G704" s="458">
        <f>G705</f>
        <v>740000</v>
      </c>
    </row>
    <row r="705" spans="1:7" ht="33.6" customHeight="1" x14ac:dyDescent="0.3">
      <c r="A705" s="549"/>
      <c r="B705" s="256"/>
      <c r="C705" s="357"/>
      <c r="D705" s="357"/>
      <c r="E705" s="213"/>
      <c r="F705" s="240" t="s">
        <v>314</v>
      </c>
      <c r="G705" s="482">
        <v>740000</v>
      </c>
    </row>
    <row r="706" spans="1:7" ht="43.5" customHeight="1" x14ac:dyDescent="0.3">
      <c r="A706" s="229"/>
      <c r="B706" s="256">
        <v>11005</v>
      </c>
      <c r="C706" s="545" t="s">
        <v>528</v>
      </c>
      <c r="D706" s="546"/>
      <c r="E706" s="547"/>
      <c r="F706" s="365" t="s">
        <v>248</v>
      </c>
      <c r="G706" s="458">
        <f>G707</f>
        <v>100000</v>
      </c>
    </row>
    <row r="707" spans="1:7" ht="38.25" customHeight="1" x14ac:dyDescent="0.3">
      <c r="A707" s="233"/>
      <c r="B707" s="256"/>
      <c r="C707" s="357"/>
      <c r="D707" s="357"/>
      <c r="E707" s="213"/>
      <c r="F707" s="240" t="s">
        <v>483</v>
      </c>
      <c r="G707" s="482">
        <v>100000</v>
      </c>
    </row>
    <row r="708" spans="1:7" ht="32.450000000000003" customHeight="1" x14ac:dyDescent="0.3">
      <c r="A708" s="202">
        <v>1116</v>
      </c>
      <c r="B708" s="570" t="s">
        <v>490</v>
      </c>
      <c r="C708" s="571"/>
      <c r="D708" s="571"/>
      <c r="E708" s="572"/>
      <c r="F708" s="401"/>
      <c r="G708" s="498">
        <f>SUM(G709,G711,G713)</f>
        <v>1703915</v>
      </c>
    </row>
    <row r="709" spans="1:7" ht="37.5" customHeight="1" x14ac:dyDescent="0.3">
      <c r="A709" s="576"/>
      <c r="B709" s="256">
        <v>11001</v>
      </c>
      <c r="C709" s="566" t="s">
        <v>491</v>
      </c>
      <c r="D709" s="566"/>
      <c r="E709" s="566"/>
      <c r="F709" s="402" t="s">
        <v>248</v>
      </c>
      <c r="G709" s="498">
        <f t="shared" ref="G709" si="39">G710</f>
        <v>1112515</v>
      </c>
    </row>
    <row r="710" spans="1:7" ht="37.5" customHeight="1" x14ac:dyDescent="0.3">
      <c r="A710" s="574"/>
      <c r="B710" s="413"/>
      <c r="C710" s="414"/>
      <c r="D710" s="414"/>
      <c r="E710" s="414"/>
      <c r="F710" s="405" t="s">
        <v>817</v>
      </c>
      <c r="G710" s="501">
        <v>1112515</v>
      </c>
    </row>
    <row r="711" spans="1:7" ht="43.15" customHeight="1" x14ac:dyDescent="0.3">
      <c r="A711" s="574"/>
      <c r="B711" s="256">
        <v>11005</v>
      </c>
      <c r="C711" s="566" t="s">
        <v>492</v>
      </c>
      <c r="D711" s="566"/>
      <c r="E711" s="566"/>
      <c r="F711" s="402" t="s">
        <v>248</v>
      </c>
      <c r="G711" s="500">
        <f t="shared" ref="G711:G713" si="40">G712</f>
        <v>465000</v>
      </c>
    </row>
    <row r="712" spans="1:7" ht="37.5" customHeight="1" x14ac:dyDescent="0.3">
      <c r="A712" s="574"/>
      <c r="B712" s="256"/>
      <c r="C712" s="411"/>
      <c r="D712" s="411"/>
      <c r="E712" s="411"/>
      <c r="F712" s="405" t="s">
        <v>817</v>
      </c>
      <c r="G712" s="502">
        <v>465000</v>
      </c>
    </row>
    <row r="713" spans="1:7" ht="54.75" customHeight="1" x14ac:dyDescent="0.3">
      <c r="A713" s="202"/>
      <c r="B713" s="256">
        <v>11006</v>
      </c>
      <c r="C713" s="566" t="s">
        <v>683</v>
      </c>
      <c r="D713" s="566"/>
      <c r="E713" s="566"/>
      <c r="F713" s="402" t="s">
        <v>248</v>
      </c>
      <c r="G713" s="500">
        <f t="shared" si="40"/>
        <v>126400</v>
      </c>
    </row>
    <row r="714" spans="1:7" ht="37.5" customHeight="1" x14ac:dyDescent="0.3">
      <c r="A714" s="206"/>
      <c r="B714" s="256"/>
      <c r="C714" s="411"/>
      <c r="D714" s="411"/>
      <c r="E714" s="411"/>
      <c r="F714" s="405" t="s">
        <v>817</v>
      </c>
      <c r="G714" s="502">
        <v>126400</v>
      </c>
    </row>
    <row r="715" spans="1:7" ht="34.9" customHeight="1" x14ac:dyDescent="0.3">
      <c r="A715" s="202">
        <v>1165</v>
      </c>
      <c r="B715" s="552" t="s">
        <v>493</v>
      </c>
      <c r="C715" s="553"/>
      <c r="D715" s="553"/>
      <c r="E715" s="554"/>
      <c r="F715" s="356"/>
      <c r="G715" s="458">
        <f>+G716+G718+G720+G722+G724+G726+G728</f>
        <v>1706600</v>
      </c>
    </row>
    <row r="716" spans="1:7" ht="68.25" customHeight="1" x14ac:dyDescent="0.3">
      <c r="A716" s="548"/>
      <c r="B716" s="256">
        <v>11004</v>
      </c>
      <c r="C716" s="550" t="s">
        <v>494</v>
      </c>
      <c r="D716" s="550"/>
      <c r="E716" s="550"/>
      <c r="F716" s="365" t="s">
        <v>248</v>
      </c>
      <c r="G716" s="458">
        <f>+G717</f>
        <v>288000</v>
      </c>
    </row>
    <row r="717" spans="1:7" ht="34.15" customHeight="1" x14ac:dyDescent="0.3">
      <c r="A717" s="549"/>
      <c r="B717" s="415"/>
      <c r="C717" s="213"/>
      <c r="D717" s="359"/>
      <c r="E717" s="213"/>
      <c r="F717" s="240" t="s">
        <v>821</v>
      </c>
      <c r="G717" s="459">
        <v>288000</v>
      </c>
    </row>
    <row r="718" spans="1:7" ht="66" customHeight="1" x14ac:dyDescent="0.3">
      <c r="A718" s="229"/>
      <c r="B718" s="256">
        <v>11010</v>
      </c>
      <c r="C718" s="550" t="s">
        <v>1000</v>
      </c>
      <c r="D718" s="550"/>
      <c r="E718" s="550"/>
      <c r="F718" s="365" t="s">
        <v>248</v>
      </c>
      <c r="G718" s="458">
        <f>+G719</f>
        <v>110700</v>
      </c>
    </row>
    <row r="719" spans="1:7" ht="34.15" customHeight="1" x14ac:dyDescent="0.3">
      <c r="A719" s="229"/>
      <c r="B719" s="415"/>
      <c r="C719" s="213"/>
      <c r="D719" s="359"/>
      <c r="E719" s="213"/>
      <c r="F719" s="240" t="s">
        <v>531</v>
      </c>
      <c r="G719" s="459">
        <v>110700</v>
      </c>
    </row>
    <row r="720" spans="1:7" ht="55.9" customHeight="1" x14ac:dyDescent="0.3">
      <c r="A720" s="229"/>
      <c r="B720" s="256">
        <v>11012</v>
      </c>
      <c r="C720" s="550" t="s">
        <v>529</v>
      </c>
      <c r="D720" s="550"/>
      <c r="E720" s="550"/>
      <c r="F720" s="365" t="s">
        <v>248</v>
      </c>
      <c r="G720" s="458">
        <f>+G721</f>
        <v>300000</v>
      </c>
    </row>
    <row r="721" spans="1:7" ht="34.15" customHeight="1" x14ac:dyDescent="0.3">
      <c r="A721" s="229"/>
      <c r="B721" s="415"/>
      <c r="C721" s="213"/>
      <c r="D721" s="359"/>
      <c r="E721" s="213"/>
      <c r="F721" s="240" t="s">
        <v>483</v>
      </c>
      <c r="G721" s="459">
        <v>300000</v>
      </c>
    </row>
    <row r="722" spans="1:7" ht="55.9" customHeight="1" x14ac:dyDescent="0.3">
      <c r="A722" s="229"/>
      <c r="B722" s="256">
        <v>11013</v>
      </c>
      <c r="C722" s="550" t="s">
        <v>820</v>
      </c>
      <c r="D722" s="550"/>
      <c r="E722" s="550"/>
      <c r="F722" s="365" t="s">
        <v>248</v>
      </c>
      <c r="G722" s="458">
        <f>+G723</f>
        <v>380000</v>
      </c>
    </row>
    <row r="723" spans="1:7" ht="34.15" customHeight="1" x14ac:dyDescent="0.3">
      <c r="A723" s="229"/>
      <c r="B723" s="415"/>
      <c r="C723" s="213"/>
      <c r="D723" s="359"/>
      <c r="E723" s="213"/>
      <c r="F723" s="240" t="s">
        <v>532</v>
      </c>
      <c r="G723" s="459">
        <v>380000</v>
      </c>
    </row>
    <row r="724" spans="1:7" ht="55.9" customHeight="1" x14ac:dyDescent="0.3">
      <c r="A724" s="229"/>
      <c r="B724" s="256">
        <v>12001</v>
      </c>
      <c r="C724" s="550" t="s">
        <v>530</v>
      </c>
      <c r="D724" s="550"/>
      <c r="E724" s="550"/>
      <c r="F724" s="365" t="s">
        <v>248</v>
      </c>
      <c r="G724" s="458">
        <f>+G725</f>
        <v>31900</v>
      </c>
    </row>
    <row r="725" spans="1:7" ht="34.15" customHeight="1" x14ac:dyDescent="0.3">
      <c r="A725" s="229"/>
      <c r="B725" s="415"/>
      <c r="C725" s="213"/>
      <c r="D725" s="359"/>
      <c r="E725" s="213"/>
      <c r="F725" s="240" t="s">
        <v>483</v>
      </c>
      <c r="G725" s="459">
        <v>31900</v>
      </c>
    </row>
    <row r="726" spans="1:7" ht="52.5" customHeight="1" x14ac:dyDescent="0.3">
      <c r="A726" s="229"/>
      <c r="B726" s="256">
        <v>12006</v>
      </c>
      <c r="C726" s="557" t="s">
        <v>551</v>
      </c>
      <c r="D726" s="558"/>
      <c r="E726" s="559"/>
      <c r="F726" s="365" t="s">
        <v>248</v>
      </c>
      <c r="G726" s="458">
        <f>+G727</f>
        <v>200000</v>
      </c>
    </row>
    <row r="727" spans="1:7" ht="34.15" customHeight="1" x14ac:dyDescent="0.3">
      <c r="A727" s="229"/>
      <c r="B727" s="256"/>
      <c r="C727" s="416"/>
      <c r="D727" s="456"/>
      <c r="E727" s="416"/>
      <c r="F727" s="240" t="s">
        <v>483</v>
      </c>
      <c r="G727" s="503">
        <v>200000</v>
      </c>
    </row>
    <row r="728" spans="1:7" ht="36.75" customHeight="1" x14ac:dyDescent="0.3">
      <c r="A728" s="229"/>
      <c r="B728" s="256">
        <v>12007</v>
      </c>
      <c r="C728" s="557" t="s">
        <v>552</v>
      </c>
      <c r="D728" s="558"/>
      <c r="E728" s="559"/>
      <c r="F728" s="365" t="s">
        <v>248</v>
      </c>
      <c r="G728" s="458">
        <f>+G729</f>
        <v>396000</v>
      </c>
    </row>
    <row r="729" spans="1:7" ht="36.75" customHeight="1" x14ac:dyDescent="0.3">
      <c r="A729" s="233"/>
      <c r="B729" s="415"/>
      <c r="C729" s="416"/>
      <c r="D729" s="456"/>
      <c r="E729" s="416"/>
      <c r="F729" s="240" t="s">
        <v>483</v>
      </c>
      <c r="G729" s="503">
        <v>396000</v>
      </c>
    </row>
    <row r="730" spans="1:7" ht="33.6" customHeight="1" x14ac:dyDescent="0.3">
      <c r="A730" s="206">
        <v>1187</v>
      </c>
      <c r="B730" s="560" t="s">
        <v>495</v>
      </c>
      <c r="C730" s="561"/>
      <c r="D730" s="561"/>
      <c r="E730" s="562"/>
      <c r="F730" s="417"/>
      <c r="G730" s="498">
        <f>SUM(G731,G733,G735,G737)</f>
        <v>4475326.7</v>
      </c>
    </row>
    <row r="731" spans="1:7" ht="57" customHeight="1" x14ac:dyDescent="0.3">
      <c r="A731" s="368"/>
      <c r="B731" s="401">
        <v>12007</v>
      </c>
      <c r="C731" s="563" t="s">
        <v>819</v>
      </c>
      <c r="D731" s="564"/>
      <c r="E731" s="565"/>
      <c r="F731" s="402" t="s">
        <v>248</v>
      </c>
      <c r="G731" s="498">
        <f>G732</f>
        <v>62200</v>
      </c>
    </row>
    <row r="732" spans="1:7" ht="48" customHeight="1" x14ac:dyDescent="0.3">
      <c r="A732" s="369"/>
      <c r="B732" s="457"/>
      <c r="C732" s="411"/>
      <c r="D732" s="411"/>
      <c r="E732" s="411"/>
      <c r="F732" s="412" t="s">
        <v>483</v>
      </c>
      <c r="G732" s="499">
        <v>62200</v>
      </c>
    </row>
    <row r="733" spans="1:7" ht="49.9" customHeight="1" x14ac:dyDescent="0.3">
      <c r="A733" s="369"/>
      <c r="B733" s="401">
        <v>12015</v>
      </c>
      <c r="C733" s="566" t="s">
        <v>496</v>
      </c>
      <c r="D733" s="566"/>
      <c r="E733" s="566"/>
      <c r="F733" s="402" t="s">
        <v>248</v>
      </c>
      <c r="G733" s="498">
        <f>G734</f>
        <v>3842426.7</v>
      </c>
    </row>
    <row r="734" spans="1:7" ht="45" customHeight="1" x14ac:dyDescent="0.3">
      <c r="A734" s="369"/>
      <c r="B734" s="457"/>
      <c r="C734" s="411"/>
      <c r="D734" s="411"/>
      <c r="E734" s="411"/>
      <c r="F734" s="412" t="s">
        <v>483</v>
      </c>
      <c r="G734" s="499">
        <v>3842426.7</v>
      </c>
    </row>
    <row r="735" spans="1:7" ht="49.9" customHeight="1" x14ac:dyDescent="0.3">
      <c r="A735" s="418"/>
      <c r="B735" s="401">
        <v>12018</v>
      </c>
      <c r="C735" s="566" t="s">
        <v>684</v>
      </c>
      <c r="D735" s="566"/>
      <c r="E735" s="566"/>
      <c r="F735" s="402" t="s">
        <v>248</v>
      </c>
      <c r="G735" s="498">
        <f>G736</f>
        <v>290700</v>
      </c>
    </row>
    <row r="736" spans="1:7" ht="45" customHeight="1" x14ac:dyDescent="0.3">
      <c r="A736" s="418"/>
      <c r="B736" s="457"/>
      <c r="C736" s="411"/>
      <c r="D736" s="411"/>
      <c r="E736" s="411"/>
      <c r="F736" s="412" t="s">
        <v>483</v>
      </c>
      <c r="G736" s="499">
        <v>290700</v>
      </c>
    </row>
    <row r="737" spans="1:7" ht="45" customHeight="1" x14ac:dyDescent="0.3">
      <c r="A737" s="418"/>
      <c r="B737" s="401">
        <v>12020</v>
      </c>
      <c r="C737" s="567" t="s">
        <v>685</v>
      </c>
      <c r="D737" s="568"/>
      <c r="E737" s="569"/>
      <c r="F737" s="402" t="s">
        <v>248</v>
      </c>
      <c r="G737" s="498">
        <f>G738</f>
        <v>280000</v>
      </c>
    </row>
    <row r="738" spans="1:7" ht="45" customHeight="1" x14ac:dyDescent="0.3">
      <c r="A738" s="419"/>
      <c r="B738" s="457"/>
      <c r="C738" s="411"/>
      <c r="D738" s="411"/>
      <c r="E738" s="411"/>
      <c r="F738" s="412" t="s">
        <v>483</v>
      </c>
      <c r="G738" s="461">
        <v>280000</v>
      </c>
    </row>
    <row r="739" spans="1:7" ht="36" customHeight="1" x14ac:dyDescent="0.3">
      <c r="A739" s="192">
        <v>1190</v>
      </c>
      <c r="B739" s="552" t="s">
        <v>497</v>
      </c>
      <c r="C739" s="553"/>
      <c r="D739" s="553"/>
      <c r="E739" s="554"/>
      <c r="F739" s="381"/>
      <c r="G739" s="494">
        <f>+G740</f>
        <v>550000</v>
      </c>
    </row>
    <row r="740" spans="1:7" ht="37.5" customHeight="1" x14ac:dyDescent="0.3">
      <c r="A740" s="555"/>
      <c r="B740" s="356">
        <v>11002</v>
      </c>
      <c r="C740" s="550" t="s">
        <v>498</v>
      </c>
      <c r="D740" s="550"/>
      <c r="E740" s="550"/>
      <c r="F740" s="365" t="s">
        <v>248</v>
      </c>
      <c r="G740" s="458">
        <f>+G741+G742</f>
        <v>550000</v>
      </c>
    </row>
    <row r="741" spans="1:7" ht="34.5" customHeight="1" x14ac:dyDescent="0.3">
      <c r="A741" s="549"/>
      <c r="B741" s="356"/>
      <c r="C741" s="420"/>
      <c r="D741" s="420"/>
      <c r="E741" s="420"/>
      <c r="F741" s="351" t="s">
        <v>314</v>
      </c>
      <c r="G741" s="459">
        <v>545000</v>
      </c>
    </row>
    <row r="742" spans="1:7" ht="34.5" customHeight="1" x14ac:dyDescent="0.3">
      <c r="A742" s="556"/>
      <c r="B742" s="420"/>
      <c r="C742" s="420"/>
      <c r="D742" s="420"/>
      <c r="E742" s="420"/>
      <c r="F742" s="421" t="s">
        <v>499</v>
      </c>
      <c r="G742" s="459">
        <v>5000</v>
      </c>
    </row>
    <row r="743" spans="1:7" ht="27" customHeight="1" x14ac:dyDescent="0.3">
      <c r="A743" s="539" t="s">
        <v>500</v>
      </c>
      <c r="B743" s="540"/>
      <c r="C743" s="540"/>
      <c r="D743" s="540"/>
      <c r="E743" s="540"/>
      <c r="F743" s="541"/>
      <c r="G743" s="460">
        <f>G744</f>
        <v>1263138.3999999999</v>
      </c>
    </row>
    <row r="744" spans="1:7" ht="31.9" customHeight="1" x14ac:dyDescent="0.3">
      <c r="A744" s="202">
        <v>1023</v>
      </c>
      <c r="B744" s="552" t="s">
        <v>501</v>
      </c>
      <c r="C744" s="553"/>
      <c r="D744" s="553"/>
      <c r="E744" s="554"/>
      <c r="F744" s="381"/>
      <c r="G744" s="458">
        <f>G745+G747</f>
        <v>1263138.3999999999</v>
      </c>
    </row>
    <row r="745" spans="1:7" ht="36.75" customHeight="1" x14ac:dyDescent="0.3">
      <c r="A745" s="548"/>
      <c r="B745" s="256">
        <v>11003</v>
      </c>
      <c r="C745" s="550" t="s">
        <v>502</v>
      </c>
      <c r="D745" s="550"/>
      <c r="E745" s="550"/>
      <c r="F745" s="365" t="s">
        <v>500</v>
      </c>
      <c r="G745" s="458">
        <f>G746</f>
        <v>175470.5</v>
      </c>
    </row>
    <row r="746" spans="1:7" ht="32.25" customHeight="1" x14ac:dyDescent="0.3">
      <c r="A746" s="549"/>
      <c r="B746" s="256"/>
      <c r="C746" s="357"/>
      <c r="D746" s="357"/>
      <c r="E746" s="357"/>
      <c r="F746" s="240" t="s">
        <v>1001</v>
      </c>
      <c r="G746" s="459">
        <v>175470.5</v>
      </c>
    </row>
    <row r="747" spans="1:7" ht="57.75" customHeight="1" x14ac:dyDescent="0.3">
      <c r="A747" s="229"/>
      <c r="B747" s="256">
        <v>11014</v>
      </c>
      <c r="C747" s="557" t="s">
        <v>550</v>
      </c>
      <c r="D747" s="558"/>
      <c r="E747" s="559"/>
      <c r="F747" s="365" t="s">
        <v>500</v>
      </c>
      <c r="G747" s="458">
        <f>G748</f>
        <v>1087667.8999999999</v>
      </c>
    </row>
    <row r="748" spans="1:7" ht="32.25" customHeight="1" x14ac:dyDescent="0.3">
      <c r="A748" s="233"/>
      <c r="B748" s="256"/>
      <c r="C748" s="357"/>
      <c r="D748" s="357"/>
      <c r="E748" s="357"/>
      <c r="F748" s="240" t="s">
        <v>1002</v>
      </c>
      <c r="G748" s="459">
        <v>1087667.8999999999</v>
      </c>
    </row>
    <row r="749" spans="1:7" ht="32.25" customHeight="1" x14ac:dyDescent="0.3">
      <c r="A749" s="551" t="s">
        <v>503</v>
      </c>
      <c r="B749" s="540"/>
      <c r="C749" s="540"/>
      <c r="D749" s="540"/>
      <c r="E749" s="540"/>
      <c r="F749" s="541"/>
      <c r="G749" s="458">
        <f>G750</f>
        <v>301467.64799999999</v>
      </c>
    </row>
    <row r="750" spans="1:7" ht="42" customHeight="1" x14ac:dyDescent="0.3">
      <c r="A750" s="206">
        <v>1050</v>
      </c>
      <c r="B750" s="552" t="s">
        <v>504</v>
      </c>
      <c r="C750" s="553"/>
      <c r="D750" s="553"/>
      <c r="E750" s="554"/>
      <c r="F750" s="381"/>
      <c r="G750" s="458">
        <f>G751</f>
        <v>301467.64799999999</v>
      </c>
    </row>
    <row r="751" spans="1:7" ht="57.75" customHeight="1" x14ac:dyDescent="0.3">
      <c r="A751" s="555"/>
      <c r="B751" s="356">
        <v>11001</v>
      </c>
      <c r="C751" s="550" t="s">
        <v>504</v>
      </c>
      <c r="D751" s="550"/>
      <c r="E751" s="550"/>
      <c r="F751" s="365" t="s">
        <v>505</v>
      </c>
      <c r="G751" s="458">
        <f>G752</f>
        <v>301467.64799999999</v>
      </c>
    </row>
    <row r="752" spans="1:7" ht="40.5" customHeight="1" x14ac:dyDescent="0.3">
      <c r="A752" s="556"/>
      <c r="B752" s="356"/>
      <c r="C752" s="357"/>
      <c r="D752" s="357"/>
      <c r="E752" s="357"/>
      <c r="F752" s="240" t="s">
        <v>811</v>
      </c>
      <c r="G752" s="459">
        <v>301467.64799999999</v>
      </c>
    </row>
    <row r="753" spans="1:7" ht="32.25" customHeight="1" x14ac:dyDescent="0.3">
      <c r="A753" s="539" t="s">
        <v>506</v>
      </c>
      <c r="B753" s="540"/>
      <c r="C753" s="540"/>
      <c r="D753" s="540"/>
      <c r="E753" s="540"/>
      <c r="F753" s="541"/>
      <c r="G753" s="458">
        <f>G754</f>
        <v>434355.8</v>
      </c>
    </row>
    <row r="754" spans="1:7" ht="42" customHeight="1" x14ac:dyDescent="0.3">
      <c r="A754" s="422">
        <v>1042</v>
      </c>
      <c r="B754" s="542" t="s">
        <v>507</v>
      </c>
      <c r="C754" s="543"/>
      <c r="D754" s="543"/>
      <c r="E754" s="544"/>
      <c r="F754" s="356"/>
      <c r="G754" s="458">
        <f>G755</f>
        <v>434355.8</v>
      </c>
    </row>
    <row r="755" spans="1:7" ht="54" customHeight="1" x14ac:dyDescent="0.3">
      <c r="A755" s="229"/>
      <c r="B755" s="423">
        <v>32004</v>
      </c>
      <c r="C755" s="545" t="s">
        <v>508</v>
      </c>
      <c r="D755" s="546"/>
      <c r="E755" s="547"/>
      <c r="F755" s="232" t="s">
        <v>506</v>
      </c>
      <c r="G755" s="469">
        <f>G756</f>
        <v>434355.8</v>
      </c>
    </row>
    <row r="756" spans="1:7" ht="27" customHeight="1" x14ac:dyDescent="0.3">
      <c r="A756" s="233"/>
      <c r="B756" s="424"/>
      <c r="C756" s="425"/>
      <c r="D756" s="425"/>
      <c r="E756" s="425"/>
      <c r="F756" s="426" t="s">
        <v>726</v>
      </c>
      <c r="G756" s="472">
        <v>434355.8</v>
      </c>
    </row>
  </sheetData>
  <customSheetViews>
    <customSheetView guid="{388735A0-78AE-4471-8576-6714A31E1421}" scale="110" hiddenRows="1" topLeftCell="A7">
      <selection activeCell="G15" sqref="G15"/>
      <pageMargins left="0.25" right="0.25" top="0.25" bottom="0.25" header="0.3" footer="0.2"/>
      <pageSetup paperSize="9" orientation="landscape" r:id="rId1"/>
    </customSheetView>
    <customSheetView guid="{440115C8-0CC6-4756-BF7D-8B2015461FF2}" scale="90" showPageBreaks="1" fitToPage="1" hiddenRows="1" topLeftCell="A579">
      <selection activeCell="H588" sqref="H588"/>
      <pageMargins left="0.25" right="0.25" top="0.25" bottom="0.25" header="0.3" footer="0.2"/>
      <pageSetup paperSize="9" scale="10" orientation="landscape" r:id="rId2"/>
    </customSheetView>
    <customSheetView guid="{5211AAAA-756E-4FA9-B6C5-EDC9836E6C74}" scale="110" hiddenRows="1" topLeftCell="B385">
      <selection activeCell="G386" sqref="G386"/>
      <pageMargins left="0.25" right="0.25" top="0.25" bottom="0.25" header="0.3" footer="0.2"/>
      <pageSetup paperSize="9" orientation="landscape" r:id="rId3"/>
    </customSheetView>
    <customSheetView guid="{F476A800-2092-4517-A711-DAB738939D5A}" scale="110" hiddenRows="1" topLeftCell="A392">
      <selection activeCell="G392" sqref="G392"/>
      <pageMargins left="0.25" right="0.25" top="0.25" bottom="0.25" header="0.3" footer="0.2"/>
      <pageSetup paperSize="9" orientation="landscape" r:id="rId4"/>
    </customSheetView>
    <customSheetView guid="{144C3463-B847-4718-8F9F-C1D867811C70}" scale="110" hiddenRows="1" topLeftCell="B686">
      <selection activeCell="G696" sqref="G696"/>
      <pageMargins left="0.25" right="0.25" top="0.25" bottom="0.25" header="0.3" footer="0.2"/>
      <pageSetup paperSize="9" orientation="landscape" r:id="rId5"/>
    </customSheetView>
    <customSheetView guid="{A80A2091-9B50-41AF-8A15-68887D38AD92}" scale="110" hiddenRows="1" topLeftCell="B756">
      <selection activeCell="H787" sqref="H787"/>
      <pageMargins left="0.25" right="0.25" top="0.25" bottom="0.25" header="0.3" footer="0.2"/>
      <pageSetup paperSize="9" orientation="landscape" r:id="rId6"/>
    </customSheetView>
    <customSheetView guid="{F2FA3033-21DA-4ED6-8571-F8262F57F338}" hiddenRows="1" topLeftCell="A821">
      <selection activeCell="H831" sqref="H831"/>
      <pageMargins left="0.25" right="0.25" top="0.25" bottom="0.25" header="0.3" footer="0.2"/>
      <pageSetup paperSize="9" orientation="landscape" r:id="rId7"/>
    </customSheetView>
    <customSheetView guid="{514418C3-6394-413F-B852-408488DB2FF7}" hiddenRows="1" topLeftCell="A822">
      <selection activeCell="G826" sqref="G826"/>
      <pageMargins left="0.25" right="0.25" top="0.25" bottom="0.25" header="0.3" footer="0.2"/>
      <pageSetup paperSize="9" orientation="landscape" r:id="rId8"/>
    </customSheetView>
    <customSheetView guid="{E19B1558-60C9-47B1-9907-D608456849A3}" hiddenRows="1" topLeftCell="A705">
      <selection activeCell="H711" sqref="H711"/>
      <pageMargins left="0.25" right="0.25" top="0.25" bottom="0.25" header="0.3" footer="0.2"/>
      <pageSetup paperSize="9" orientation="landscape" r:id="rId9"/>
    </customSheetView>
    <customSheetView guid="{C26DFAEA-7A1B-49E9-B40A-4EE29787CA1E}" hiddenRows="1" topLeftCell="B515">
      <selection activeCell="F519" sqref="F519"/>
      <pageMargins left="0.25" right="0.25" top="0.25" bottom="0.25" header="0.3" footer="0.2"/>
      <pageSetup paperSize="9" orientation="landscape" r:id="rId10"/>
    </customSheetView>
    <customSheetView guid="{67BE5DEC-F50E-49E9-874E-AC9681F80A5E}" scale="110" hiddenRows="1" topLeftCell="A790">
      <selection activeCell="G799" sqref="G799"/>
      <pageMargins left="0.25" right="0.25" top="0.25" bottom="0.25" header="0.3" footer="0.2"/>
      <pageSetup paperSize="9" orientation="landscape" r:id="rId11"/>
    </customSheetView>
    <customSheetView guid="{D07DD8B6-134A-4F26-8D55-F982E0D49809}" scale="110" hiddenRows="1" topLeftCell="A430">
      <selection activeCell="A434" sqref="A434:XFD440"/>
      <pageMargins left="0.25" right="0.25" top="0.25" bottom="0.25" header="0.3" footer="0.2"/>
      <pageSetup paperSize="9" orientation="landscape" r:id="rId12"/>
    </customSheetView>
    <customSheetView guid="{39E48EBD-D48E-4BB3-ACFC-5C8CECEE8FAD}" hiddenRows="1" topLeftCell="A17">
      <selection activeCell="F23" sqref="F23"/>
      <pageMargins left="0.25" right="0.25" top="0.25" bottom="0.25" header="0.3" footer="0.2"/>
      <pageSetup paperSize="9" orientation="landscape" r:id="rId13"/>
    </customSheetView>
    <customSheetView guid="{ECCB5E59-120F-4C8D-A9FE-1D4C0A6A082F}" hiddenRows="1" topLeftCell="A585">
      <selection activeCell="G596" sqref="G596"/>
      <pageMargins left="0.25" right="0.25" top="0.25" bottom="0.25" header="0.3" footer="0.2"/>
      <pageSetup paperSize="9" orientation="landscape" r:id="rId14"/>
    </customSheetView>
    <customSheetView guid="{4E609172-2920-4CCF-A67C-C62FCD23CCF4}" hiddenRows="1" topLeftCell="A165">
      <selection activeCell="C124" sqref="C124"/>
      <pageMargins left="0.25" right="0.25" top="0.25" bottom="0.25" header="0.3" footer="0.2"/>
      <pageSetup paperSize="9" orientation="landscape" r:id="rId15"/>
    </customSheetView>
    <customSheetView guid="{39040527-F8B0-4187-9B5D-69AB81C93DE1}" hiddenRows="1" topLeftCell="A753">
      <selection activeCell="D671" sqref="D671:F671"/>
      <pageMargins left="0.25" right="0.25" top="0.25" bottom="0.25" header="0.3" footer="0.2"/>
      <pageSetup paperSize="9" orientation="landscape" r:id="rId16"/>
    </customSheetView>
    <customSheetView guid="{708396B8-DE8D-4C6C-BD5E-D5B1A804D604}" scale="110" topLeftCell="B827">
      <selection activeCell="B833" sqref="B833:H836"/>
      <pageMargins left="0.25" right="0.25" top="0.25" bottom="0.25" header="0.3" footer="0.2"/>
      <pageSetup paperSize="9" orientation="landscape" r:id="rId17"/>
    </customSheetView>
    <customSheetView guid="{C9081878-9A32-4BF2-979B-D70E9C442E00}" scale="110" hiddenRows="1" topLeftCell="B595">
      <selection activeCell="H607" sqref="H607"/>
      <pageMargins left="0.25" right="0.25" top="0.25" bottom="0.25" header="0.3" footer="0.2"/>
      <pageSetup paperSize="9" orientation="landscape" r:id="rId18"/>
    </customSheetView>
    <customSheetView guid="{31414AB6-3086-4113-A513-2FFD6581C7CB}" scale="110" hiddenRows="1" topLeftCell="B547">
      <selection activeCell="H554" sqref="H554"/>
      <pageMargins left="0.25" right="0.25" top="0.25" bottom="0.25" header="0.3" footer="0.2"/>
      <pageSetup paperSize="9" orientation="landscape" r:id="rId19"/>
    </customSheetView>
    <customSheetView guid="{1BC40B6C-7C47-4200-9441-E27EEF8ABF93}" scale="110" hiddenRows="1" topLeftCell="B557">
      <selection activeCell="G649" sqref="G649"/>
      <pageMargins left="0.25" right="0.25" top="0.25" bottom="0.25" header="0.3" footer="0.2"/>
      <pageSetup paperSize="9" orientation="landscape" r:id="rId20"/>
    </customSheetView>
    <customSheetView guid="{748E2A4D-EA1D-4DFB-BF1F-D1587FCBFEB5}" scale="110" hiddenRows="1" topLeftCell="B74">
      <selection activeCell="G618" sqref="G618"/>
      <pageMargins left="0.25" right="0.25" top="0.25" bottom="0.25" header="0.3" footer="0.2"/>
      <pageSetup paperSize="9" orientation="landscape" r:id="rId21"/>
    </customSheetView>
  </customSheetViews>
  <mergeCells count="363">
    <mergeCell ref="C559:E559"/>
    <mergeCell ref="C561:E561"/>
    <mergeCell ref="B558:E558"/>
    <mergeCell ref="C556:E556"/>
    <mergeCell ref="C502:E502"/>
    <mergeCell ref="C507:E507"/>
    <mergeCell ref="C103:E103"/>
    <mergeCell ref="C326:E326"/>
    <mergeCell ref="C324:E324"/>
    <mergeCell ref="C213:E213"/>
    <mergeCell ref="C208:E208"/>
    <mergeCell ref="C211:E211"/>
    <mergeCell ref="C215:E215"/>
    <mergeCell ref="C217:E217"/>
    <mergeCell ref="B420:E420"/>
    <mergeCell ref="B452:E452"/>
    <mergeCell ref="C478:E478"/>
    <mergeCell ref="C322:E322"/>
    <mergeCell ref="B328:E328"/>
    <mergeCell ref="C105:E105"/>
    <mergeCell ref="C496:E496"/>
    <mergeCell ref="A498:F498"/>
    <mergeCell ref="C494:E494"/>
    <mergeCell ref="C181:E181"/>
    <mergeCell ref="C183:E183"/>
    <mergeCell ref="C93:E93"/>
    <mergeCell ref="C87:E87"/>
    <mergeCell ref="C31:E31"/>
    <mergeCell ref="C33:E33"/>
    <mergeCell ref="C35:E35"/>
    <mergeCell ref="A130:A181"/>
    <mergeCell ref="C130:E130"/>
    <mergeCell ref="C132:E132"/>
    <mergeCell ref="C134:E134"/>
    <mergeCell ref="A51:F51"/>
    <mergeCell ref="B113:E113"/>
    <mergeCell ref="B52:E52"/>
    <mergeCell ref="A53:A102"/>
    <mergeCell ref="C53:E53"/>
    <mergeCell ref="B129:E129"/>
    <mergeCell ref="C187:E187"/>
    <mergeCell ref="C111:E111"/>
    <mergeCell ref="C109:E109"/>
    <mergeCell ref="A114:A115"/>
    <mergeCell ref="C114:E114"/>
    <mergeCell ref="C480:E480"/>
    <mergeCell ref="C491:E491"/>
    <mergeCell ref="C410:E410"/>
    <mergeCell ref="D454:E454"/>
    <mergeCell ref="C127:E127"/>
    <mergeCell ref="A220:A273"/>
    <mergeCell ref="C220:E220"/>
    <mergeCell ref="C222:E222"/>
    <mergeCell ref="D223:E223"/>
    <mergeCell ref="C255:E255"/>
    <mergeCell ref="C268:E268"/>
    <mergeCell ref="D269:E269"/>
    <mergeCell ref="C272:E272"/>
    <mergeCell ref="C137:E137"/>
    <mergeCell ref="C174:E174"/>
    <mergeCell ref="D175:E175"/>
    <mergeCell ref="C179:E179"/>
    <mergeCell ref="C201:E201"/>
    <mergeCell ref="A4:G4"/>
    <mergeCell ref="A6:B6"/>
    <mergeCell ref="G6:G7"/>
    <mergeCell ref="C24:E24"/>
    <mergeCell ref="C28:E28"/>
    <mergeCell ref="C95:E95"/>
    <mergeCell ref="C97:E97"/>
    <mergeCell ref="C99:E99"/>
    <mergeCell ref="C22:E22"/>
    <mergeCell ref="B40:E40"/>
    <mergeCell ref="A41:A50"/>
    <mergeCell ref="C45:E45"/>
    <mergeCell ref="C47:E47"/>
    <mergeCell ref="C49:E49"/>
    <mergeCell ref="C26:E26"/>
    <mergeCell ref="B30:E30"/>
    <mergeCell ref="A31:A36"/>
    <mergeCell ref="C6:E7"/>
    <mergeCell ref="F6:F7"/>
    <mergeCell ref="C8:E8"/>
    <mergeCell ref="A9:F9"/>
    <mergeCell ref="B37:E37"/>
    <mergeCell ref="A38:A39"/>
    <mergeCell ref="C38:E38"/>
    <mergeCell ref="C41:E41"/>
    <mergeCell ref="C43:E43"/>
    <mergeCell ref="B12:E12"/>
    <mergeCell ref="A11:F11"/>
    <mergeCell ref="C13:E13"/>
    <mergeCell ref="B116:E116"/>
    <mergeCell ref="A117:A126"/>
    <mergeCell ref="C117:E117"/>
    <mergeCell ref="C119:E119"/>
    <mergeCell ref="C123:E123"/>
    <mergeCell ref="D124:E124"/>
    <mergeCell ref="C121:E121"/>
    <mergeCell ref="C101:E101"/>
    <mergeCell ref="A15:F15"/>
    <mergeCell ref="B16:E16"/>
    <mergeCell ref="A17:A20"/>
    <mergeCell ref="C17:E17"/>
    <mergeCell ref="C19:E19"/>
    <mergeCell ref="B21:E21"/>
    <mergeCell ref="A22:A29"/>
    <mergeCell ref="C185:E185"/>
    <mergeCell ref="B189:E189"/>
    <mergeCell ref="A190:A199"/>
    <mergeCell ref="C190:E190"/>
    <mergeCell ref="C192:E192"/>
    <mergeCell ref="C196:E196"/>
    <mergeCell ref="C198:E198"/>
    <mergeCell ref="B219:E219"/>
    <mergeCell ref="C194:E194"/>
    <mergeCell ref="B200:E200"/>
    <mergeCell ref="A201:A217"/>
    <mergeCell ref="D202:E202"/>
    <mergeCell ref="B291:E291"/>
    <mergeCell ref="C289:E289"/>
    <mergeCell ref="A292:A306"/>
    <mergeCell ref="C292:E292"/>
    <mergeCell ref="C294:E294"/>
    <mergeCell ref="C299:E299"/>
    <mergeCell ref="C301:E301"/>
    <mergeCell ref="C303:E303"/>
    <mergeCell ref="C305:E305"/>
    <mergeCell ref="B274:E274"/>
    <mergeCell ref="A275:A290"/>
    <mergeCell ref="C275:E275"/>
    <mergeCell ref="C277:E277"/>
    <mergeCell ref="C279:E279"/>
    <mergeCell ref="C281:E281"/>
    <mergeCell ref="C283:E283"/>
    <mergeCell ref="C285:E285"/>
    <mergeCell ref="C287:E287"/>
    <mergeCell ref="A308:A321"/>
    <mergeCell ref="C308:E308"/>
    <mergeCell ref="C310:E310"/>
    <mergeCell ref="C312:E312"/>
    <mergeCell ref="C314:E314"/>
    <mergeCell ref="C316:E316"/>
    <mergeCell ref="C318:E318"/>
    <mergeCell ref="C320:E320"/>
    <mergeCell ref="B307:E307"/>
    <mergeCell ref="A329:A409"/>
    <mergeCell ref="C329:E329"/>
    <mergeCell ref="C331:E331"/>
    <mergeCell ref="C333:E333"/>
    <mergeCell ref="C351:E351"/>
    <mergeCell ref="C363:E363"/>
    <mergeCell ref="D364:E364"/>
    <mergeCell ref="C404:E404"/>
    <mergeCell ref="C406:E406"/>
    <mergeCell ref="C408:E408"/>
    <mergeCell ref="A421:A442"/>
    <mergeCell ref="C421:E421"/>
    <mergeCell ref="C441:E441"/>
    <mergeCell ref="B443:E443"/>
    <mergeCell ref="B412:E412"/>
    <mergeCell ref="A413:A414"/>
    <mergeCell ref="C413:E413"/>
    <mergeCell ref="B415:E415"/>
    <mergeCell ref="A416:A419"/>
    <mergeCell ref="C416:E416"/>
    <mergeCell ref="C418:E418"/>
    <mergeCell ref="A453:A458"/>
    <mergeCell ref="C453:E453"/>
    <mergeCell ref="C457:E457"/>
    <mergeCell ref="C459:E459"/>
    <mergeCell ref="A444:A451"/>
    <mergeCell ref="C444:E444"/>
    <mergeCell ref="D445:E445"/>
    <mergeCell ref="C449:E449"/>
    <mergeCell ref="B477:E477"/>
    <mergeCell ref="A460:A467"/>
    <mergeCell ref="C461:E461"/>
    <mergeCell ref="C463:E463"/>
    <mergeCell ref="D464:E464"/>
    <mergeCell ref="A469:A476"/>
    <mergeCell ref="C475:E475"/>
    <mergeCell ref="C482:E482"/>
    <mergeCell ref="C484:E484"/>
    <mergeCell ref="B486:E486"/>
    <mergeCell ref="C487:E487"/>
    <mergeCell ref="C489:E489"/>
    <mergeCell ref="B509:E509"/>
    <mergeCell ref="A510:A511"/>
    <mergeCell ref="C510:E510"/>
    <mergeCell ref="A512:F512"/>
    <mergeCell ref="B513:E513"/>
    <mergeCell ref="B499:E499"/>
    <mergeCell ref="A500:A501"/>
    <mergeCell ref="C500:E500"/>
    <mergeCell ref="B504:E504"/>
    <mergeCell ref="A505:A506"/>
    <mergeCell ref="C505:E505"/>
    <mergeCell ref="C521:E521"/>
    <mergeCell ref="C524:E524"/>
    <mergeCell ref="C529:E529"/>
    <mergeCell ref="A514:A515"/>
    <mergeCell ref="C514:E514"/>
    <mergeCell ref="A516:F516"/>
    <mergeCell ref="B517:E517"/>
    <mergeCell ref="C518:E518"/>
    <mergeCell ref="B523:E523"/>
    <mergeCell ref="C526:E526"/>
    <mergeCell ref="B528:E528"/>
    <mergeCell ref="B537:E537"/>
    <mergeCell ref="A538:A541"/>
    <mergeCell ref="B544:E544"/>
    <mergeCell ref="C545:E545"/>
    <mergeCell ref="C552:E552"/>
    <mergeCell ref="C554:E554"/>
    <mergeCell ref="B531:E531"/>
    <mergeCell ref="C532:E532"/>
    <mergeCell ref="A534:A535"/>
    <mergeCell ref="C534:E534"/>
    <mergeCell ref="A536:F536"/>
    <mergeCell ref="C538:E538"/>
    <mergeCell ref="C540:E540"/>
    <mergeCell ref="C542:E542"/>
    <mergeCell ref="B589:E589"/>
    <mergeCell ref="A590:A593"/>
    <mergeCell ref="C590:E590"/>
    <mergeCell ref="C592:E592"/>
    <mergeCell ref="B594:E594"/>
    <mergeCell ref="B563:E563"/>
    <mergeCell ref="A564:A565"/>
    <mergeCell ref="C564:E564"/>
    <mergeCell ref="B566:E566"/>
    <mergeCell ref="A567:A588"/>
    <mergeCell ref="C567:E567"/>
    <mergeCell ref="C573:E573"/>
    <mergeCell ref="C577:E577"/>
    <mergeCell ref="C581:E581"/>
    <mergeCell ref="C583:E583"/>
    <mergeCell ref="C585:E585"/>
    <mergeCell ref="C587:E587"/>
    <mergeCell ref="B605:E605"/>
    <mergeCell ref="A601:F601"/>
    <mergeCell ref="B602:E602"/>
    <mergeCell ref="A603:A604"/>
    <mergeCell ref="C603:E603"/>
    <mergeCell ref="A595:A600"/>
    <mergeCell ref="C595:E595"/>
    <mergeCell ref="C597:E597"/>
    <mergeCell ref="C599:E599"/>
    <mergeCell ref="A618:F618"/>
    <mergeCell ref="B619:E619"/>
    <mergeCell ref="A620:A621"/>
    <mergeCell ref="C620:E620"/>
    <mergeCell ref="B625:E625"/>
    <mergeCell ref="A606:A607"/>
    <mergeCell ref="C606:E606"/>
    <mergeCell ref="B610:E610"/>
    <mergeCell ref="A611:A614"/>
    <mergeCell ref="C611:E611"/>
    <mergeCell ref="C613:E613"/>
    <mergeCell ref="C623:E623"/>
    <mergeCell ref="B622:E622"/>
    <mergeCell ref="B615:E615"/>
    <mergeCell ref="A616:A617"/>
    <mergeCell ref="C616:E616"/>
    <mergeCell ref="C608:E608"/>
    <mergeCell ref="A629:A632"/>
    <mergeCell ref="C629:E629"/>
    <mergeCell ref="C631:E631"/>
    <mergeCell ref="B633:E633"/>
    <mergeCell ref="A634:A637"/>
    <mergeCell ref="C634:E634"/>
    <mergeCell ref="C636:E636"/>
    <mergeCell ref="A626:A627"/>
    <mergeCell ref="C626:E626"/>
    <mergeCell ref="B628:E628"/>
    <mergeCell ref="B646:E646"/>
    <mergeCell ref="A647:A648"/>
    <mergeCell ref="C647:E647"/>
    <mergeCell ref="A652:F652"/>
    <mergeCell ref="B653:E653"/>
    <mergeCell ref="A638:F638"/>
    <mergeCell ref="B639:E639"/>
    <mergeCell ref="A640:A643"/>
    <mergeCell ref="C640:E640"/>
    <mergeCell ref="C642:E642"/>
    <mergeCell ref="C644:E644"/>
    <mergeCell ref="B649:E649"/>
    <mergeCell ref="A650:A651"/>
    <mergeCell ref="C650:E650"/>
    <mergeCell ref="B673:E673"/>
    <mergeCell ref="A674:A675"/>
    <mergeCell ref="C674:E674"/>
    <mergeCell ref="B676:E676"/>
    <mergeCell ref="A677:A678"/>
    <mergeCell ref="C677:E677"/>
    <mergeCell ref="A654:A657"/>
    <mergeCell ref="C654:E654"/>
    <mergeCell ref="C656:E656"/>
    <mergeCell ref="B658:E658"/>
    <mergeCell ref="A659:A670"/>
    <mergeCell ref="C659:E659"/>
    <mergeCell ref="C661:E661"/>
    <mergeCell ref="C663:E663"/>
    <mergeCell ref="C665:E665"/>
    <mergeCell ref="C667:E667"/>
    <mergeCell ref="C669:E669"/>
    <mergeCell ref="C671:E671"/>
    <mergeCell ref="A679:F679"/>
    <mergeCell ref="C709:E709"/>
    <mergeCell ref="C711:E711"/>
    <mergeCell ref="C713:E713"/>
    <mergeCell ref="B680:E680"/>
    <mergeCell ref="A681:A694"/>
    <mergeCell ref="C681:E681"/>
    <mergeCell ref="C683:E683"/>
    <mergeCell ref="C685:E685"/>
    <mergeCell ref="C687:E687"/>
    <mergeCell ref="C689:E689"/>
    <mergeCell ref="C693:E693"/>
    <mergeCell ref="B695:E695"/>
    <mergeCell ref="B708:E708"/>
    <mergeCell ref="A709:A712"/>
    <mergeCell ref="A696:A699"/>
    <mergeCell ref="C696:E696"/>
    <mergeCell ref="C698:E698"/>
    <mergeCell ref="C691:E691"/>
    <mergeCell ref="B715:E715"/>
    <mergeCell ref="B700:E700"/>
    <mergeCell ref="A701:A702"/>
    <mergeCell ref="C701:E701"/>
    <mergeCell ref="B703:E703"/>
    <mergeCell ref="A704:A705"/>
    <mergeCell ref="C704:E704"/>
    <mergeCell ref="C706:E706"/>
    <mergeCell ref="B739:E739"/>
    <mergeCell ref="C737:E737"/>
    <mergeCell ref="C726:E726"/>
    <mergeCell ref="C728:E728"/>
    <mergeCell ref="A740:A742"/>
    <mergeCell ref="C740:E740"/>
    <mergeCell ref="A743:F743"/>
    <mergeCell ref="B744:E744"/>
    <mergeCell ref="A716:A717"/>
    <mergeCell ref="C716:E716"/>
    <mergeCell ref="B730:E730"/>
    <mergeCell ref="C731:E731"/>
    <mergeCell ref="C733:E733"/>
    <mergeCell ref="C735:E735"/>
    <mergeCell ref="C718:E718"/>
    <mergeCell ref="C720:E720"/>
    <mergeCell ref="C722:E722"/>
    <mergeCell ref="C724:E724"/>
    <mergeCell ref="A753:F753"/>
    <mergeCell ref="B754:E754"/>
    <mergeCell ref="C755:E755"/>
    <mergeCell ref="A745:A746"/>
    <mergeCell ref="C745:E745"/>
    <mergeCell ref="A749:F749"/>
    <mergeCell ref="B750:E750"/>
    <mergeCell ref="A751:A752"/>
    <mergeCell ref="C751:E751"/>
    <mergeCell ref="C747:E747"/>
  </mergeCells>
  <pageMargins left="0.25" right="0.25" top="0.25" bottom="0.25" header="0.3" footer="0.2"/>
  <pageSetup paperSize="9" scale="66" orientation="landscape"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L8086"/>
  <sheetViews>
    <sheetView zoomScale="98" zoomScaleNormal="98" workbookViewId="0">
      <selection activeCell="F9" sqref="F9"/>
    </sheetView>
  </sheetViews>
  <sheetFormatPr defaultColWidth="9.140625" defaultRowHeight="16.5" x14ac:dyDescent="0.25"/>
  <cols>
    <col min="1" max="1" width="11" style="76" customWidth="1"/>
    <col min="2" max="2" width="13.85546875" style="76" customWidth="1"/>
    <col min="3" max="3" width="44.140625" style="76" customWidth="1"/>
    <col min="4" max="4" width="32.85546875" style="76" customWidth="1"/>
    <col min="5" max="5" width="26.42578125" style="76" customWidth="1"/>
    <col min="6" max="6" width="25.140625" style="76" bestFit="1" customWidth="1"/>
    <col min="7" max="480" width="9.140625" style="82"/>
    <col min="481" max="16384" width="9.140625" style="76"/>
  </cols>
  <sheetData>
    <row r="1" spans="1:6" s="82" customFormat="1" ht="17.25" x14ac:dyDescent="0.25">
      <c r="A1" s="81"/>
      <c r="B1" s="81"/>
      <c r="C1" s="81"/>
      <c r="D1" s="81"/>
      <c r="E1" s="81"/>
      <c r="F1" s="81" t="s">
        <v>90</v>
      </c>
    </row>
    <row r="2" spans="1:6" s="82" customFormat="1" ht="15" customHeight="1" thickBot="1" x14ac:dyDescent="0.3">
      <c r="A2" s="81"/>
      <c r="B2" s="81"/>
      <c r="C2" s="81"/>
      <c r="D2" s="81"/>
      <c r="E2" s="81"/>
      <c r="F2" s="81" t="s">
        <v>194</v>
      </c>
    </row>
    <row r="3" spans="1:6" s="82" customFormat="1" ht="67.5" customHeight="1" thickBot="1" x14ac:dyDescent="0.3">
      <c r="A3" s="717" t="s">
        <v>1010</v>
      </c>
      <c r="B3" s="718"/>
      <c r="C3" s="718"/>
      <c r="D3" s="718"/>
      <c r="E3" s="718"/>
      <c r="F3" s="719"/>
    </row>
    <row r="4" spans="1:6" s="82" customFormat="1" ht="18" thickBot="1" x14ac:dyDescent="0.3">
      <c r="A4" s="147"/>
      <c r="B4" s="137"/>
      <c r="C4" s="137"/>
      <c r="D4" s="137"/>
      <c r="E4" s="137"/>
      <c r="F4" s="506" t="s">
        <v>85</v>
      </c>
    </row>
    <row r="5" spans="1:6" s="82" customFormat="1" ht="21" customHeight="1" x14ac:dyDescent="0.25">
      <c r="A5" s="722" t="s">
        <v>24</v>
      </c>
      <c r="B5" s="723"/>
      <c r="C5" s="720" t="s">
        <v>87</v>
      </c>
      <c r="D5" s="720" t="s">
        <v>91</v>
      </c>
      <c r="E5" s="720" t="s">
        <v>93</v>
      </c>
      <c r="F5" s="151" t="s">
        <v>84</v>
      </c>
    </row>
    <row r="6" spans="1:6" s="82" customFormat="1" ht="96" customHeight="1" thickBot="1" x14ac:dyDescent="0.3">
      <c r="A6" s="149" t="s">
        <v>20</v>
      </c>
      <c r="B6" s="150" t="s">
        <v>23</v>
      </c>
      <c r="C6" s="721"/>
      <c r="D6" s="721"/>
      <c r="E6" s="721"/>
      <c r="F6" s="152" t="s">
        <v>904</v>
      </c>
    </row>
    <row r="7" spans="1:6" s="82" customFormat="1" ht="49.5" customHeight="1" thickBot="1" x14ac:dyDescent="0.3">
      <c r="A7" s="84"/>
      <c r="B7" s="85"/>
      <c r="C7" s="86" t="s">
        <v>94</v>
      </c>
      <c r="D7" s="87"/>
      <c r="E7" s="88"/>
      <c r="F7" s="89">
        <f>F8</f>
        <v>26668598.899999999</v>
      </c>
    </row>
    <row r="8" spans="1:6" s="82" customFormat="1" ht="50.25" customHeight="1" thickBot="1" x14ac:dyDescent="0.35">
      <c r="A8" s="507">
        <v>1162</v>
      </c>
      <c r="B8" s="508"/>
      <c r="C8" s="173" t="s">
        <v>89</v>
      </c>
      <c r="D8" s="174"/>
      <c r="E8" s="175"/>
      <c r="F8" s="176">
        <f>F9+F100+F103+F106+F108+F110+F115+F118+F121+F146</f>
        <v>26668598.899999999</v>
      </c>
    </row>
    <row r="9" spans="1:6" s="82" customFormat="1" ht="130.5" customHeight="1" x14ac:dyDescent="0.25">
      <c r="A9" s="509"/>
      <c r="B9" s="510">
        <v>11002</v>
      </c>
      <c r="C9" s="158" t="s">
        <v>905</v>
      </c>
      <c r="D9" s="92" t="s">
        <v>220</v>
      </c>
      <c r="E9" s="93"/>
      <c r="F9" s="167">
        <f>F48+F51+F55+F57+F99</f>
        <v>14158889.699999999</v>
      </c>
    </row>
    <row r="10" spans="1:6" s="82" customFormat="1" ht="35.25" customHeight="1" x14ac:dyDescent="0.25">
      <c r="A10" s="511"/>
      <c r="B10" s="512"/>
      <c r="C10" s="94" t="s">
        <v>86</v>
      </c>
      <c r="D10" s="95"/>
      <c r="E10" s="125"/>
      <c r="F10" s="168"/>
    </row>
    <row r="11" spans="1:6" s="82" customFormat="1" ht="40.5" customHeight="1" x14ac:dyDescent="0.25">
      <c r="A11" s="513"/>
      <c r="B11" s="514"/>
      <c r="C11" s="96" t="s">
        <v>95</v>
      </c>
      <c r="D11" s="98" t="s">
        <v>96</v>
      </c>
      <c r="E11" s="83"/>
      <c r="F11" s="169">
        <v>172729.3</v>
      </c>
    </row>
    <row r="12" spans="1:6" s="82" customFormat="1" ht="44.25" customHeight="1" x14ac:dyDescent="0.25">
      <c r="A12" s="513"/>
      <c r="B12" s="514"/>
      <c r="C12" s="96" t="s">
        <v>95</v>
      </c>
      <c r="D12" s="98" t="s">
        <v>98</v>
      </c>
      <c r="E12" s="79"/>
      <c r="F12" s="169">
        <v>290737.59999999998</v>
      </c>
    </row>
    <row r="13" spans="1:6" s="82" customFormat="1" ht="68.25" customHeight="1" x14ac:dyDescent="0.25">
      <c r="A13" s="513"/>
      <c r="B13" s="514"/>
      <c r="C13" s="96" t="s">
        <v>95</v>
      </c>
      <c r="D13" s="98" t="s">
        <v>99</v>
      </c>
      <c r="E13" s="79"/>
      <c r="F13" s="169">
        <v>389674</v>
      </c>
    </row>
    <row r="14" spans="1:6" s="82" customFormat="1" ht="48" customHeight="1" x14ac:dyDescent="0.25">
      <c r="A14" s="513"/>
      <c r="B14" s="514"/>
      <c r="C14" s="96" t="s">
        <v>95</v>
      </c>
      <c r="D14" s="98" t="s">
        <v>100</v>
      </c>
      <c r="E14" s="79"/>
      <c r="F14" s="169">
        <v>384662.3</v>
      </c>
    </row>
    <row r="15" spans="1:6" s="82" customFormat="1" ht="50.25" customHeight="1" x14ac:dyDescent="0.25">
      <c r="A15" s="513"/>
      <c r="B15" s="514"/>
      <c r="C15" s="96" t="s">
        <v>95</v>
      </c>
      <c r="D15" s="98" t="s">
        <v>101</v>
      </c>
      <c r="E15" s="79"/>
      <c r="F15" s="169">
        <v>235902.8</v>
      </c>
    </row>
    <row r="16" spans="1:6" s="82" customFormat="1" ht="56.25" customHeight="1" x14ac:dyDescent="0.25">
      <c r="A16" s="513"/>
      <c r="B16" s="514"/>
      <c r="C16" s="96" t="s">
        <v>95</v>
      </c>
      <c r="D16" s="98" t="s">
        <v>102</v>
      </c>
      <c r="E16" s="79"/>
      <c r="F16" s="169">
        <v>473145.2</v>
      </c>
    </row>
    <row r="17" spans="1:6" s="82" customFormat="1" ht="48.75" customHeight="1" x14ac:dyDescent="0.25">
      <c r="A17" s="513"/>
      <c r="B17" s="514"/>
      <c r="C17" s="96" t="s">
        <v>95</v>
      </c>
      <c r="D17" s="139" t="s">
        <v>103</v>
      </c>
      <c r="E17" s="79"/>
      <c r="F17" s="169">
        <v>346244</v>
      </c>
    </row>
    <row r="18" spans="1:6" s="82" customFormat="1" ht="86.25" x14ac:dyDescent="0.25">
      <c r="A18" s="513"/>
      <c r="B18" s="514"/>
      <c r="C18" s="96" t="s">
        <v>95</v>
      </c>
      <c r="D18" s="98" t="s">
        <v>104</v>
      </c>
      <c r="E18" s="79"/>
      <c r="F18" s="169">
        <v>185623.4</v>
      </c>
    </row>
    <row r="19" spans="1:6" s="82" customFormat="1" ht="51.75" customHeight="1" x14ac:dyDescent="0.25">
      <c r="A19" s="513"/>
      <c r="B19" s="514"/>
      <c r="C19" s="96" t="s">
        <v>95</v>
      </c>
      <c r="D19" s="98" t="s">
        <v>105</v>
      </c>
      <c r="E19" s="79"/>
      <c r="F19" s="169">
        <v>356475.6</v>
      </c>
    </row>
    <row r="20" spans="1:6" s="82" customFormat="1" ht="69" x14ac:dyDescent="0.25">
      <c r="A20" s="513"/>
      <c r="B20" s="514"/>
      <c r="C20" s="96" t="s">
        <v>95</v>
      </c>
      <c r="D20" s="98" t="s">
        <v>106</v>
      </c>
      <c r="E20" s="79"/>
      <c r="F20" s="169">
        <v>675949.1</v>
      </c>
    </row>
    <row r="21" spans="1:6" s="82" customFormat="1" ht="52.5" customHeight="1" x14ac:dyDescent="0.25">
      <c r="A21" s="513"/>
      <c r="B21" s="514"/>
      <c r="C21" s="96" t="s">
        <v>95</v>
      </c>
      <c r="D21" s="98" t="s">
        <v>107</v>
      </c>
      <c r="E21" s="79"/>
      <c r="F21" s="169">
        <v>306151.3</v>
      </c>
    </row>
    <row r="22" spans="1:6" s="82" customFormat="1" ht="60.75" customHeight="1" x14ac:dyDescent="0.25">
      <c r="A22" s="513"/>
      <c r="B22" s="514"/>
      <c r="C22" s="96" t="s">
        <v>95</v>
      </c>
      <c r="D22" s="98" t="s">
        <v>108</v>
      </c>
      <c r="E22" s="79"/>
      <c r="F22" s="169">
        <v>121635.1</v>
      </c>
    </row>
    <row r="23" spans="1:6" s="82" customFormat="1" ht="51" customHeight="1" x14ac:dyDescent="0.25">
      <c r="A23" s="513"/>
      <c r="B23" s="514"/>
      <c r="C23" s="96" t="s">
        <v>95</v>
      </c>
      <c r="D23" s="98" t="s">
        <v>109</v>
      </c>
      <c r="E23" s="79"/>
      <c r="F23" s="169">
        <v>319814.2</v>
      </c>
    </row>
    <row r="24" spans="1:6" s="82" customFormat="1" ht="63" customHeight="1" x14ac:dyDescent="0.25">
      <c r="A24" s="513"/>
      <c r="B24" s="514"/>
      <c r="C24" s="96" t="s">
        <v>95</v>
      </c>
      <c r="D24" s="98" t="s">
        <v>110</v>
      </c>
      <c r="E24" s="79"/>
      <c r="F24" s="169">
        <v>334933.7</v>
      </c>
    </row>
    <row r="25" spans="1:6" s="82" customFormat="1" ht="53.25" customHeight="1" x14ac:dyDescent="0.25">
      <c r="A25" s="513"/>
      <c r="B25" s="514"/>
      <c r="C25" s="96" t="s">
        <v>95</v>
      </c>
      <c r="D25" s="98" t="s">
        <v>111</v>
      </c>
      <c r="E25" s="79"/>
      <c r="F25" s="169">
        <v>298496.7</v>
      </c>
    </row>
    <row r="26" spans="1:6" s="82" customFormat="1" ht="45" customHeight="1" x14ac:dyDescent="0.25">
      <c r="A26" s="513"/>
      <c r="B26" s="514"/>
      <c r="C26" s="96" t="s">
        <v>95</v>
      </c>
      <c r="D26" s="98" t="s">
        <v>112</v>
      </c>
      <c r="E26" s="79"/>
      <c r="F26" s="169">
        <v>290266.40000000002</v>
      </c>
    </row>
    <row r="27" spans="1:6" s="82" customFormat="1" ht="48" customHeight="1" x14ac:dyDescent="0.25">
      <c r="A27" s="513"/>
      <c r="B27" s="514"/>
      <c r="C27" s="96" t="s">
        <v>95</v>
      </c>
      <c r="D27" s="98" t="s">
        <v>113</v>
      </c>
      <c r="E27" s="79"/>
      <c r="F27" s="169">
        <v>355077.6</v>
      </c>
    </row>
    <row r="28" spans="1:6" s="82" customFormat="1" ht="60.75" customHeight="1" x14ac:dyDescent="0.25">
      <c r="A28" s="513"/>
      <c r="B28" s="514"/>
      <c r="C28" s="96" t="s">
        <v>95</v>
      </c>
      <c r="D28" s="98" t="s">
        <v>114</v>
      </c>
      <c r="E28" s="79"/>
      <c r="F28" s="169">
        <v>189402.5</v>
      </c>
    </row>
    <row r="29" spans="1:6" s="82" customFormat="1" ht="39.75" customHeight="1" x14ac:dyDescent="0.25">
      <c r="A29" s="513"/>
      <c r="B29" s="514"/>
      <c r="C29" s="96" t="s">
        <v>95</v>
      </c>
      <c r="D29" s="98" t="s">
        <v>115</v>
      </c>
      <c r="E29" s="79"/>
      <c r="F29" s="169">
        <v>267982.2</v>
      </c>
    </row>
    <row r="30" spans="1:6" s="82" customFormat="1" ht="85.5" customHeight="1" x14ac:dyDescent="0.25">
      <c r="A30" s="513"/>
      <c r="B30" s="514"/>
      <c r="C30" s="96" t="s">
        <v>95</v>
      </c>
      <c r="D30" s="98" t="s">
        <v>116</v>
      </c>
      <c r="E30" s="140" t="s">
        <v>97</v>
      </c>
      <c r="F30" s="169">
        <v>219111.4</v>
      </c>
    </row>
    <row r="31" spans="1:6" s="82" customFormat="1" ht="56.25" customHeight="1" x14ac:dyDescent="0.25">
      <c r="A31" s="513"/>
      <c r="B31" s="514"/>
      <c r="C31" s="96" t="s">
        <v>95</v>
      </c>
      <c r="D31" s="98" t="s">
        <v>117</v>
      </c>
      <c r="E31" s="79"/>
      <c r="F31" s="169">
        <v>637116</v>
      </c>
    </row>
    <row r="32" spans="1:6" s="82" customFormat="1" ht="70.5" customHeight="1" x14ac:dyDescent="0.25">
      <c r="A32" s="513"/>
      <c r="B32" s="514"/>
      <c r="C32" s="96" t="s">
        <v>95</v>
      </c>
      <c r="D32" s="98" t="s">
        <v>118</v>
      </c>
      <c r="E32" s="79"/>
      <c r="F32" s="169">
        <v>65603.199999999997</v>
      </c>
    </row>
    <row r="33" spans="1:6" s="82" customFormat="1" ht="53.25" customHeight="1" x14ac:dyDescent="0.25">
      <c r="A33" s="513"/>
      <c r="B33" s="514"/>
      <c r="C33" s="96" t="s">
        <v>95</v>
      </c>
      <c r="D33" s="98" t="s">
        <v>119</v>
      </c>
      <c r="E33" s="79"/>
      <c r="F33" s="169">
        <v>152166.79999999999</v>
      </c>
    </row>
    <row r="34" spans="1:6" s="82" customFormat="1" ht="57" customHeight="1" x14ac:dyDescent="0.25">
      <c r="A34" s="513"/>
      <c r="B34" s="514"/>
      <c r="C34" s="96" t="s">
        <v>95</v>
      </c>
      <c r="D34" s="98" t="s">
        <v>120</v>
      </c>
      <c r="E34" s="79"/>
      <c r="F34" s="169">
        <v>111215.2</v>
      </c>
    </row>
    <row r="35" spans="1:6" s="82" customFormat="1" ht="53.25" customHeight="1" x14ac:dyDescent="0.25">
      <c r="A35" s="513"/>
      <c r="B35" s="514"/>
      <c r="C35" s="96" t="s">
        <v>95</v>
      </c>
      <c r="D35" s="98" t="s">
        <v>121</v>
      </c>
      <c r="E35" s="79"/>
      <c r="F35" s="169">
        <v>210069.6</v>
      </c>
    </row>
    <row r="36" spans="1:6" s="82" customFormat="1" ht="51.75" x14ac:dyDescent="0.25">
      <c r="A36" s="513"/>
      <c r="B36" s="514"/>
      <c r="C36" s="96" t="s">
        <v>95</v>
      </c>
      <c r="D36" s="98" t="s">
        <v>122</v>
      </c>
      <c r="E36" s="79"/>
      <c r="F36" s="169">
        <v>215598.5</v>
      </c>
    </row>
    <row r="37" spans="1:6" s="82" customFormat="1" ht="37.5" customHeight="1" x14ac:dyDescent="0.25">
      <c r="A37" s="513"/>
      <c r="B37" s="514"/>
      <c r="C37" s="96" t="s">
        <v>95</v>
      </c>
      <c r="D37" s="98" t="s">
        <v>123</v>
      </c>
      <c r="E37" s="79"/>
      <c r="F37" s="169">
        <v>212926.3</v>
      </c>
    </row>
    <row r="38" spans="1:6" s="82" customFormat="1" ht="48.75" customHeight="1" x14ac:dyDescent="0.25">
      <c r="A38" s="513"/>
      <c r="B38" s="514"/>
      <c r="C38" s="96" t="s">
        <v>95</v>
      </c>
      <c r="D38" s="98" t="s">
        <v>124</v>
      </c>
      <c r="E38" s="79"/>
      <c r="F38" s="169">
        <v>237370</v>
      </c>
    </row>
    <row r="39" spans="1:6" s="82" customFormat="1" ht="89.25" customHeight="1" x14ac:dyDescent="0.25">
      <c r="A39" s="513"/>
      <c r="B39" s="514"/>
      <c r="C39" s="96" t="s">
        <v>125</v>
      </c>
      <c r="D39" s="98" t="s">
        <v>126</v>
      </c>
      <c r="E39" s="79"/>
      <c r="F39" s="169">
        <v>6595</v>
      </c>
    </row>
    <row r="40" spans="1:6" s="82" customFormat="1" ht="65.25" customHeight="1" x14ac:dyDescent="0.25">
      <c r="A40" s="513"/>
      <c r="B40" s="514"/>
      <c r="C40" s="96" t="s">
        <v>95</v>
      </c>
      <c r="D40" s="98" t="s">
        <v>127</v>
      </c>
      <c r="E40" s="79"/>
      <c r="F40" s="169">
        <v>461951</v>
      </c>
    </row>
    <row r="41" spans="1:6" s="82" customFormat="1" ht="39" customHeight="1" x14ac:dyDescent="0.25">
      <c r="A41" s="513"/>
      <c r="B41" s="514"/>
      <c r="C41" s="96" t="s">
        <v>95</v>
      </c>
      <c r="D41" s="98" t="s">
        <v>128</v>
      </c>
      <c r="E41" s="79"/>
      <c r="F41" s="169">
        <v>33350.5</v>
      </c>
    </row>
    <row r="42" spans="1:6" s="82" customFormat="1" ht="54.75" customHeight="1" x14ac:dyDescent="0.25">
      <c r="A42" s="513"/>
      <c r="B42" s="514"/>
      <c r="C42" s="96" t="s">
        <v>95</v>
      </c>
      <c r="D42" s="98" t="s">
        <v>129</v>
      </c>
      <c r="E42" s="79"/>
      <c r="F42" s="169">
        <v>29341</v>
      </c>
    </row>
    <row r="43" spans="1:6" s="82" customFormat="1" ht="57" customHeight="1" x14ac:dyDescent="0.25">
      <c r="A43" s="513"/>
      <c r="B43" s="514"/>
      <c r="C43" s="96" t="s">
        <v>95</v>
      </c>
      <c r="D43" s="98" t="s">
        <v>130</v>
      </c>
      <c r="E43" s="79"/>
      <c r="F43" s="169">
        <v>342827.3</v>
      </c>
    </row>
    <row r="44" spans="1:6" s="82" customFormat="1" ht="69" customHeight="1" x14ac:dyDescent="0.25">
      <c r="A44" s="513"/>
      <c r="B44" s="514"/>
      <c r="C44" s="96" t="s">
        <v>131</v>
      </c>
      <c r="D44" s="98" t="s">
        <v>132</v>
      </c>
      <c r="E44" s="79"/>
      <c r="F44" s="169">
        <v>33752.6</v>
      </c>
    </row>
    <row r="45" spans="1:6" s="82" customFormat="1" ht="140.25" customHeight="1" x14ac:dyDescent="0.25">
      <c r="A45" s="513"/>
      <c r="B45" s="514"/>
      <c r="C45" s="96" t="s">
        <v>133</v>
      </c>
      <c r="D45" s="98" t="s">
        <v>990</v>
      </c>
      <c r="E45" s="79"/>
      <c r="F45" s="169">
        <v>42962.6</v>
      </c>
    </row>
    <row r="46" spans="1:6" s="82" customFormat="1" ht="87" customHeight="1" x14ac:dyDescent="0.25">
      <c r="A46" s="513"/>
      <c r="B46" s="514"/>
      <c r="C46" s="96" t="s">
        <v>134</v>
      </c>
      <c r="D46" s="98" t="s">
        <v>906</v>
      </c>
      <c r="E46" s="79"/>
      <c r="F46" s="169">
        <v>47112.4</v>
      </c>
    </row>
    <row r="47" spans="1:6" s="82" customFormat="1" ht="64.5" customHeight="1" x14ac:dyDescent="0.25">
      <c r="A47" s="513"/>
      <c r="B47" s="514"/>
      <c r="C47" s="96" t="s">
        <v>232</v>
      </c>
      <c r="D47" s="98" t="s">
        <v>233</v>
      </c>
      <c r="E47" s="141"/>
      <c r="F47" s="169">
        <v>147362</v>
      </c>
    </row>
    <row r="48" spans="1:6" s="82" customFormat="1" ht="61.5" customHeight="1" x14ac:dyDescent="0.25">
      <c r="A48" s="513"/>
      <c r="B48" s="514"/>
      <c r="C48" s="96"/>
      <c r="D48" s="99"/>
      <c r="E48" s="142" t="s">
        <v>135</v>
      </c>
      <c r="F48" s="167">
        <f>SUM(F11:F47)</f>
        <v>9201334.4000000004</v>
      </c>
    </row>
    <row r="49" spans="1:480" s="82" customFormat="1" ht="69.75" customHeight="1" x14ac:dyDescent="0.25">
      <c r="A49" s="513"/>
      <c r="B49" s="514"/>
      <c r="C49" s="100" t="s">
        <v>136</v>
      </c>
      <c r="D49" s="98" t="s">
        <v>137</v>
      </c>
      <c r="E49" s="83" t="s">
        <v>138</v>
      </c>
      <c r="F49" s="169">
        <v>56796.6</v>
      </c>
    </row>
    <row r="50" spans="1:480" s="82" customFormat="1" ht="71.25" customHeight="1" x14ac:dyDescent="0.25">
      <c r="A50" s="513"/>
      <c r="B50" s="514"/>
      <c r="C50" s="96" t="s">
        <v>136</v>
      </c>
      <c r="D50" s="98" t="s">
        <v>224</v>
      </c>
      <c r="E50" s="80"/>
      <c r="F50" s="169">
        <v>41558.300000000003</v>
      </c>
    </row>
    <row r="51" spans="1:480" s="82" customFormat="1" ht="51.75" x14ac:dyDescent="0.25">
      <c r="A51" s="513"/>
      <c r="B51" s="514"/>
      <c r="C51" s="96"/>
      <c r="D51" s="97"/>
      <c r="E51" s="142" t="s">
        <v>139</v>
      </c>
      <c r="F51" s="167">
        <f>F49+F50</f>
        <v>98354.9</v>
      </c>
    </row>
    <row r="52" spans="1:480" s="82" customFormat="1" ht="99" customHeight="1" x14ac:dyDescent="0.25">
      <c r="A52" s="513"/>
      <c r="B52" s="514"/>
      <c r="C52" s="96" t="s">
        <v>136</v>
      </c>
      <c r="D52" s="98" t="s">
        <v>140</v>
      </c>
      <c r="E52" s="83"/>
      <c r="F52" s="169">
        <v>120143</v>
      </c>
    </row>
    <row r="53" spans="1:480" s="82" customFormat="1" ht="52.5" customHeight="1" x14ac:dyDescent="0.25">
      <c r="A53" s="513"/>
      <c r="B53" s="514"/>
      <c r="C53" s="96" t="s">
        <v>136</v>
      </c>
      <c r="D53" s="98" t="s">
        <v>142</v>
      </c>
      <c r="E53" s="140" t="s">
        <v>141</v>
      </c>
      <c r="F53" s="169">
        <v>62312.7</v>
      </c>
    </row>
    <row r="54" spans="1:480" s="82" customFormat="1" ht="107.25" customHeight="1" x14ac:dyDescent="0.25">
      <c r="A54" s="513"/>
      <c r="B54" s="514"/>
      <c r="C54" s="96" t="s">
        <v>136</v>
      </c>
      <c r="D54" s="98" t="s">
        <v>143</v>
      </c>
      <c r="E54" s="80"/>
      <c r="F54" s="169">
        <v>75589.899999999994</v>
      </c>
    </row>
    <row r="55" spans="1:480" s="82" customFormat="1" ht="51.75" x14ac:dyDescent="0.25">
      <c r="A55" s="513"/>
      <c r="B55" s="514"/>
      <c r="C55" s="96"/>
      <c r="D55" s="97"/>
      <c r="E55" s="90" t="s">
        <v>144</v>
      </c>
      <c r="F55" s="167">
        <f>F52+F53+F54</f>
        <v>258045.6</v>
      </c>
    </row>
    <row r="56" spans="1:480" s="82" customFormat="1" ht="60.75" customHeight="1" x14ac:dyDescent="0.25">
      <c r="A56" s="513"/>
      <c r="B56" s="514"/>
      <c r="C56" s="96" t="s">
        <v>136</v>
      </c>
      <c r="D56" s="97" t="s">
        <v>225</v>
      </c>
      <c r="E56" s="98" t="s">
        <v>145</v>
      </c>
      <c r="F56" s="170">
        <v>56636.2</v>
      </c>
    </row>
    <row r="57" spans="1:480" s="82" customFormat="1" ht="49.5" customHeight="1" x14ac:dyDescent="0.25">
      <c r="A57" s="513"/>
      <c r="B57" s="514"/>
      <c r="C57" s="96"/>
      <c r="D57" s="97"/>
      <c r="E57" s="98" t="s">
        <v>146</v>
      </c>
      <c r="F57" s="167">
        <f>F56</f>
        <v>56636.2</v>
      </c>
    </row>
    <row r="58" spans="1:480" s="82" customFormat="1" ht="82.5" customHeight="1" x14ac:dyDescent="0.25">
      <c r="A58" s="513"/>
      <c r="B58" s="514"/>
      <c r="C58" s="96" t="s">
        <v>907</v>
      </c>
      <c r="D58" s="101" t="s">
        <v>147</v>
      </c>
      <c r="E58" s="83"/>
      <c r="F58" s="170">
        <v>105080.6</v>
      </c>
    </row>
    <row r="59" spans="1:480" s="82" customFormat="1" ht="51" customHeight="1" x14ac:dyDescent="0.25">
      <c r="A59" s="513"/>
      <c r="B59" s="514"/>
      <c r="C59" s="96" t="s">
        <v>234</v>
      </c>
      <c r="D59" s="101"/>
      <c r="F59" s="170">
        <v>101287</v>
      </c>
    </row>
    <row r="60" spans="1:480" s="82" customFormat="1" ht="51.75" customHeight="1" x14ac:dyDescent="0.25">
      <c r="A60" s="513"/>
      <c r="B60" s="514"/>
      <c r="C60" s="96" t="s">
        <v>148</v>
      </c>
      <c r="D60" s="79"/>
      <c r="E60" s="143"/>
      <c r="F60" s="170">
        <v>35955</v>
      </c>
    </row>
    <row r="61" spans="1:480" s="82" customFormat="1" ht="52.5" customHeight="1" x14ac:dyDescent="0.25">
      <c r="A61" s="513"/>
      <c r="B61" s="514"/>
      <c r="C61" s="96" t="s">
        <v>149</v>
      </c>
      <c r="D61" s="79"/>
      <c r="E61" s="143"/>
      <c r="F61" s="170">
        <v>273767</v>
      </c>
    </row>
    <row r="62" spans="1:480" s="82" customFormat="1" ht="39.75" customHeight="1" x14ac:dyDescent="0.25">
      <c r="A62" s="513"/>
      <c r="B62" s="514"/>
      <c r="C62" s="96" t="s">
        <v>150</v>
      </c>
      <c r="D62" s="79"/>
      <c r="E62" s="143"/>
      <c r="F62" s="170">
        <v>501993.3</v>
      </c>
    </row>
    <row r="63" spans="1:480" s="102" customFormat="1" ht="49.5" customHeight="1" x14ac:dyDescent="0.25">
      <c r="A63" s="513"/>
      <c r="B63" s="514"/>
      <c r="C63" s="96" t="s">
        <v>151</v>
      </c>
      <c r="D63" s="144" t="s">
        <v>88</v>
      </c>
      <c r="E63" s="143"/>
      <c r="F63" s="170">
        <v>21017</v>
      </c>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c r="CW63" s="82"/>
      <c r="CX63" s="82"/>
      <c r="CY63" s="82"/>
      <c r="CZ63" s="82"/>
      <c r="DA63" s="82"/>
      <c r="DB63" s="82"/>
      <c r="DC63" s="82"/>
      <c r="DD63" s="82"/>
      <c r="DE63" s="82"/>
      <c r="DF63" s="82"/>
      <c r="DG63" s="82"/>
      <c r="DH63" s="82"/>
      <c r="DI63" s="82"/>
      <c r="DJ63" s="82"/>
      <c r="DK63" s="82"/>
      <c r="DL63" s="82"/>
      <c r="DM63" s="82"/>
      <c r="DN63" s="82"/>
      <c r="DO63" s="82"/>
      <c r="DP63" s="82"/>
      <c r="DQ63" s="82"/>
      <c r="DR63" s="82"/>
      <c r="DS63" s="82"/>
      <c r="DT63" s="82"/>
      <c r="DU63" s="82"/>
      <c r="DV63" s="82"/>
      <c r="DW63" s="82"/>
      <c r="DX63" s="82"/>
      <c r="DY63" s="82"/>
      <c r="DZ63" s="82"/>
      <c r="EA63" s="82"/>
      <c r="EB63" s="82"/>
      <c r="EC63" s="82"/>
      <c r="ED63" s="82"/>
      <c r="EE63" s="82"/>
      <c r="EF63" s="82"/>
      <c r="EG63" s="82"/>
      <c r="EH63" s="82"/>
      <c r="EI63" s="82"/>
      <c r="EJ63" s="82"/>
      <c r="EK63" s="82"/>
      <c r="EL63" s="82"/>
      <c r="EM63" s="82"/>
      <c r="EN63" s="82"/>
      <c r="EO63" s="82"/>
      <c r="EP63" s="82"/>
      <c r="EQ63" s="82"/>
      <c r="ER63" s="82"/>
      <c r="ES63" s="82"/>
      <c r="ET63" s="82"/>
      <c r="EU63" s="82"/>
      <c r="EV63" s="82"/>
      <c r="EW63" s="82"/>
      <c r="EX63" s="82"/>
      <c r="EY63" s="82"/>
      <c r="EZ63" s="82"/>
      <c r="FA63" s="82"/>
      <c r="FB63" s="82"/>
      <c r="FC63" s="82"/>
      <c r="FD63" s="82"/>
      <c r="FE63" s="82"/>
      <c r="FF63" s="82"/>
      <c r="FG63" s="82"/>
      <c r="FH63" s="82"/>
      <c r="FI63" s="82"/>
      <c r="FJ63" s="82"/>
      <c r="FK63" s="82"/>
      <c r="FL63" s="82"/>
      <c r="FM63" s="82"/>
      <c r="FN63" s="82"/>
      <c r="FO63" s="82"/>
      <c r="FP63" s="82"/>
      <c r="FQ63" s="82"/>
      <c r="FR63" s="82"/>
      <c r="FS63" s="82"/>
      <c r="FT63" s="82"/>
      <c r="FU63" s="82"/>
      <c r="FV63" s="82"/>
      <c r="FW63" s="82"/>
      <c r="FX63" s="82"/>
      <c r="FY63" s="82"/>
      <c r="FZ63" s="82"/>
      <c r="GA63" s="82"/>
      <c r="GB63" s="82"/>
      <c r="GC63" s="82"/>
      <c r="GD63" s="82"/>
      <c r="GE63" s="82"/>
      <c r="GF63" s="82"/>
      <c r="GG63" s="82"/>
      <c r="GH63" s="82"/>
      <c r="GI63" s="82"/>
      <c r="GJ63" s="82"/>
      <c r="GK63" s="82"/>
      <c r="GL63" s="82"/>
      <c r="GM63" s="82"/>
      <c r="GN63" s="82"/>
      <c r="GO63" s="82"/>
      <c r="GP63" s="82"/>
      <c r="GQ63" s="82"/>
      <c r="GR63" s="82"/>
      <c r="GS63" s="82"/>
      <c r="GT63" s="82"/>
      <c r="GU63" s="82"/>
      <c r="GV63" s="82"/>
      <c r="GW63" s="82"/>
      <c r="GX63" s="82"/>
      <c r="GY63" s="82"/>
      <c r="GZ63" s="82"/>
      <c r="HA63" s="82"/>
      <c r="HB63" s="82"/>
      <c r="HC63" s="82"/>
      <c r="HD63" s="82"/>
      <c r="HE63" s="82"/>
      <c r="HF63" s="82"/>
      <c r="HG63" s="82"/>
      <c r="HH63" s="82"/>
      <c r="HI63" s="82"/>
      <c r="HJ63" s="82"/>
      <c r="HK63" s="82"/>
      <c r="HL63" s="82"/>
      <c r="HM63" s="82"/>
      <c r="HN63" s="82"/>
      <c r="HO63" s="82"/>
      <c r="HP63" s="82"/>
      <c r="HQ63" s="82"/>
      <c r="HR63" s="82"/>
      <c r="HS63" s="82"/>
      <c r="HT63" s="82"/>
      <c r="HU63" s="82"/>
      <c r="HV63" s="82"/>
      <c r="HW63" s="82"/>
      <c r="HX63" s="82"/>
      <c r="HY63" s="82"/>
      <c r="HZ63" s="82"/>
      <c r="IA63" s="82"/>
      <c r="IB63" s="82"/>
      <c r="IC63" s="82"/>
      <c r="ID63" s="82"/>
      <c r="IE63" s="82"/>
      <c r="IF63" s="82"/>
      <c r="IG63" s="82"/>
      <c r="IH63" s="82"/>
      <c r="II63" s="82"/>
      <c r="IJ63" s="82"/>
      <c r="IK63" s="82"/>
      <c r="IL63" s="82"/>
      <c r="IM63" s="82"/>
      <c r="IN63" s="82"/>
      <c r="IO63" s="82"/>
      <c r="IP63" s="82"/>
      <c r="IQ63" s="82"/>
      <c r="IR63" s="82"/>
      <c r="IS63" s="82"/>
      <c r="IT63" s="82"/>
      <c r="IU63" s="82"/>
      <c r="IV63" s="82"/>
      <c r="IW63" s="82"/>
      <c r="IX63" s="82"/>
      <c r="IY63" s="82"/>
      <c r="IZ63" s="82"/>
      <c r="JA63" s="82"/>
      <c r="JB63" s="82"/>
      <c r="JC63" s="82"/>
      <c r="JD63" s="82"/>
      <c r="JE63" s="82"/>
      <c r="JF63" s="82"/>
      <c r="JG63" s="82"/>
      <c r="JH63" s="82"/>
      <c r="JI63" s="82"/>
      <c r="JJ63" s="82"/>
      <c r="JK63" s="82"/>
      <c r="JL63" s="82"/>
      <c r="JM63" s="82"/>
      <c r="JN63" s="82"/>
      <c r="JO63" s="82"/>
      <c r="JP63" s="82"/>
      <c r="JQ63" s="82"/>
      <c r="JR63" s="82"/>
      <c r="JS63" s="82"/>
      <c r="JT63" s="82"/>
      <c r="JU63" s="82"/>
      <c r="JV63" s="82"/>
      <c r="JW63" s="82"/>
      <c r="JX63" s="82"/>
      <c r="JY63" s="82"/>
      <c r="JZ63" s="82"/>
      <c r="KA63" s="82"/>
      <c r="KB63" s="82"/>
      <c r="KC63" s="82"/>
      <c r="KD63" s="82"/>
      <c r="KE63" s="82"/>
      <c r="KF63" s="82"/>
      <c r="KG63" s="82"/>
      <c r="KH63" s="82"/>
      <c r="KI63" s="82"/>
      <c r="KJ63" s="82"/>
      <c r="KK63" s="82"/>
      <c r="KL63" s="82"/>
      <c r="KM63" s="82"/>
      <c r="KN63" s="82"/>
      <c r="KO63" s="82"/>
      <c r="KP63" s="82"/>
      <c r="KQ63" s="82"/>
      <c r="KR63" s="82"/>
      <c r="KS63" s="82"/>
      <c r="KT63" s="82"/>
      <c r="KU63" s="82"/>
      <c r="KV63" s="82"/>
      <c r="KW63" s="82"/>
      <c r="KX63" s="82"/>
      <c r="KY63" s="82"/>
      <c r="KZ63" s="82"/>
      <c r="LA63" s="82"/>
      <c r="LB63" s="82"/>
      <c r="LC63" s="82"/>
      <c r="LD63" s="82"/>
      <c r="LE63" s="82"/>
      <c r="LF63" s="82"/>
      <c r="LG63" s="82"/>
      <c r="LH63" s="82"/>
      <c r="LI63" s="82"/>
      <c r="LJ63" s="82"/>
      <c r="LK63" s="82"/>
      <c r="LL63" s="82"/>
      <c r="LM63" s="82"/>
      <c r="LN63" s="82"/>
      <c r="LO63" s="82"/>
      <c r="LP63" s="82"/>
      <c r="LQ63" s="82"/>
      <c r="LR63" s="82"/>
      <c r="LS63" s="82"/>
      <c r="LT63" s="82"/>
      <c r="LU63" s="82"/>
      <c r="LV63" s="82"/>
      <c r="LW63" s="82"/>
      <c r="LX63" s="82"/>
      <c r="LY63" s="82"/>
      <c r="LZ63" s="82"/>
      <c r="MA63" s="82"/>
      <c r="MB63" s="82"/>
      <c r="MC63" s="82"/>
      <c r="MD63" s="82"/>
      <c r="ME63" s="82"/>
      <c r="MF63" s="82"/>
      <c r="MG63" s="82"/>
      <c r="MH63" s="82"/>
      <c r="MI63" s="82"/>
      <c r="MJ63" s="82"/>
      <c r="MK63" s="82"/>
      <c r="ML63" s="82"/>
      <c r="MM63" s="82"/>
      <c r="MN63" s="82"/>
      <c r="MO63" s="82"/>
      <c r="MP63" s="82"/>
      <c r="MQ63" s="82"/>
      <c r="MR63" s="82"/>
      <c r="MS63" s="82"/>
      <c r="MT63" s="82"/>
      <c r="MU63" s="82"/>
      <c r="MV63" s="82"/>
      <c r="MW63" s="82"/>
      <c r="MX63" s="82"/>
      <c r="MY63" s="82"/>
      <c r="MZ63" s="82"/>
      <c r="NA63" s="82"/>
      <c r="NB63" s="82"/>
      <c r="NC63" s="82"/>
      <c r="ND63" s="82"/>
      <c r="NE63" s="82"/>
      <c r="NF63" s="82"/>
      <c r="NG63" s="82"/>
      <c r="NH63" s="82"/>
      <c r="NI63" s="82"/>
      <c r="NJ63" s="82"/>
      <c r="NK63" s="82"/>
      <c r="NL63" s="82"/>
      <c r="NM63" s="82"/>
      <c r="NN63" s="82"/>
      <c r="NO63" s="82"/>
      <c r="NP63" s="82"/>
      <c r="NQ63" s="82"/>
      <c r="NR63" s="82"/>
      <c r="NS63" s="82"/>
      <c r="NT63" s="82"/>
      <c r="NU63" s="82"/>
      <c r="NV63" s="82"/>
      <c r="NW63" s="82"/>
      <c r="NX63" s="82"/>
      <c r="NY63" s="82"/>
      <c r="NZ63" s="82"/>
      <c r="OA63" s="82"/>
      <c r="OB63" s="82"/>
      <c r="OC63" s="82"/>
      <c r="OD63" s="82"/>
      <c r="OE63" s="82"/>
      <c r="OF63" s="82"/>
      <c r="OG63" s="82"/>
      <c r="OH63" s="82"/>
      <c r="OI63" s="82"/>
      <c r="OJ63" s="82"/>
      <c r="OK63" s="82"/>
      <c r="OL63" s="82"/>
      <c r="OM63" s="82"/>
      <c r="ON63" s="82"/>
      <c r="OO63" s="82"/>
      <c r="OP63" s="82"/>
      <c r="OQ63" s="82"/>
      <c r="OR63" s="82"/>
      <c r="OS63" s="82"/>
      <c r="OT63" s="82"/>
      <c r="OU63" s="82"/>
      <c r="OV63" s="82"/>
      <c r="OW63" s="82"/>
      <c r="OX63" s="82"/>
      <c r="OY63" s="82"/>
      <c r="OZ63" s="82"/>
      <c r="PA63" s="82"/>
      <c r="PB63" s="82"/>
      <c r="PC63" s="82"/>
      <c r="PD63" s="82"/>
      <c r="PE63" s="82"/>
      <c r="PF63" s="82"/>
      <c r="PG63" s="82"/>
      <c r="PH63" s="82"/>
      <c r="PI63" s="82"/>
      <c r="PJ63" s="82"/>
      <c r="PK63" s="82"/>
      <c r="PL63" s="82"/>
      <c r="PM63" s="82"/>
      <c r="PN63" s="82"/>
      <c r="PO63" s="82"/>
      <c r="PP63" s="82"/>
      <c r="PQ63" s="82"/>
      <c r="PR63" s="82"/>
      <c r="PS63" s="82"/>
      <c r="PT63" s="82"/>
      <c r="PU63" s="82"/>
      <c r="PV63" s="82"/>
      <c r="PW63" s="82"/>
      <c r="PX63" s="82"/>
      <c r="PY63" s="82"/>
      <c r="PZ63" s="82"/>
      <c r="QA63" s="82"/>
      <c r="QB63" s="82"/>
      <c r="QC63" s="82"/>
      <c r="QD63" s="82"/>
      <c r="QE63" s="82"/>
      <c r="QF63" s="82"/>
      <c r="QG63" s="82"/>
      <c r="QH63" s="82"/>
      <c r="QI63" s="82"/>
      <c r="QJ63" s="82"/>
      <c r="QK63" s="82"/>
      <c r="QL63" s="82"/>
      <c r="QM63" s="82"/>
      <c r="QN63" s="82"/>
      <c r="QO63" s="82"/>
      <c r="QP63" s="82"/>
      <c r="QQ63" s="82"/>
      <c r="QR63" s="82"/>
      <c r="QS63" s="82"/>
      <c r="QT63" s="82"/>
      <c r="QU63" s="82"/>
      <c r="QV63" s="82"/>
      <c r="QW63" s="82"/>
      <c r="QX63" s="82"/>
      <c r="QY63" s="82"/>
      <c r="QZ63" s="82"/>
      <c r="RA63" s="82"/>
      <c r="RB63" s="82"/>
      <c r="RC63" s="82"/>
      <c r="RD63" s="82"/>
      <c r="RE63" s="82"/>
      <c r="RF63" s="82"/>
      <c r="RG63" s="82"/>
      <c r="RH63" s="82"/>
      <c r="RI63" s="82"/>
      <c r="RJ63" s="82"/>
      <c r="RK63" s="82"/>
      <c r="RL63" s="82"/>
    </row>
    <row r="64" spans="1:480" s="102" customFormat="1" ht="74.25" customHeight="1" x14ac:dyDescent="0.25">
      <c r="A64" s="513"/>
      <c r="B64" s="514"/>
      <c r="C64" s="96" t="s">
        <v>152</v>
      </c>
      <c r="D64" s="79"/>
      <c r="E64" s="143"/>
      <c r="F64" s="170">
        <v>111641.7</v>
      </c>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c r="EO64" s="82"/>
      <c r="EP64" s="82"/>
      <c r="EQ64" s="82"/>
      <c r="ER64" s="82"/>
      <c r="ES64" s="82"/>
      <c r="ET64" s="82"/>
      <c r="EU64" s="82"/>
      <c r="EV64" s="82"/>
      <c r="EW64" s="82"/>
      <c r="EX64" s="82"/>
      <c r="EY64" s="82"/>
      <c r="EZ64" s="82"/>
      <c r="FA64" s="82"/>
      <c r="FB64" s="82"/>
      <c r="FC64" s="82"/>
      <c r="FD64" s="82"/>
      <c r="FE64" s="82"/>
      <c r="FF64" s="82"/>
      <c r="FG64" s="82"/>
      <c r="FH64" s="82"/>
      <c r="FI64" s="82"/>
      <c r="FJ64" s="82"/>
      <c r="FK64" s="82"/>
      <c r="FL64" s="82"/>
      <c r="FM64" s="82"/>
      <c r="FN64" s="82"/>
      <c r="FO64" s="82"/>
      <c r="FP64" s="82"/>
      <c r="FQ64" s="82"/>
      <c r="FR64" s="82"/>
      <c r="FS64" s="82"/>
      <c r="FT64" s="82"/>
      <c r="FU64" s="82"/>
      <c r="FV64" s="82"/>
      <c r="FW64" s="82"/>
      <c r="FX64" s="82"/>
      <c r="FY64" s="82"/>
      <c r="FZ64" s="82"/>
      <c r="GA64" s="82"/>
      <c r="GB64" s="82"/>
      <c r="GC64" s="82"/>
      <c r="GD64" s="82"/>
      <c r="GE64" s="82"/>
      <c r="GF64" s="82"/>
      <c r="GG64" s="82"/>
      <c r="GH64" s="82"/>
      <c r="GI64" s="82"/>
      <c r="GJ64" s="82"/>
      <c r="GK64" s="82"/>
      <c r="GL64" s="82"/>
      <c r="GM64" s="82"/>
      <c r="GN64" s="82"/>
      <c r="GO64" s="82"/>
      <c r="GP64" s="82"/>
      <c r="GQ64" s="82"/>
      <c r="GR64" s="82"/>
      <c r="GS64" s="82"/>
      <c r="GT64" s="82"/>
      <c r="GU64" s="82"/>
      <c r="GV64" s="82"/>
      <c r="GW64" s="82"/>
      <c r="GX64" s="82"/>
      <c r="GY64" s="82"/>
      <c r="GZ64" s="82"/>
      <c r="HA64" s="82"/>
      <c r="HB64" s="82"/>
      <c r="HC64" s="82"/>
      <c r="HD64" s="82"/>
      <c r="HE64" s="82"/>
      <c r="HF64" s="82"/>
      <c r="HG64" s="82"/>
      <c r="HH64" s="82"/>
      <c r="HI64" s="82"/>
      <c r="HJ64" s="82"/>
      <c r="HK64" s="82"/>
      <c r="HL64" s="82"/>
      <c r="HM64" s="82"/>
      <c r="HN64" s="82"/>
      <c r="HO64" s="82"/>
      <c r="HP64" s="82"/>
      <c r="HQ64" s="82"/>
      <c r="HR64" s="82"/>
      <c r="HS64" s="82"/>
      <c r="HT64" s="82"/>
      <c r="HU64" s="82"/>
      <c r="HV64" s="82"/>
      <c r="HW64" s="82"/>
      <c r="HX64" s="82"/>
      <c r="HY64" s="82"/>
      <c r="HZ64" s="82"/>
      <c r="IA64" s="82"/>
      <c r="IB64" s="82"/>
      <c r="IC64" s="82"/>
      <c r="ID64" s="82"/>
      <c r="IE64" s="82"/>
      <c r="IF64" s="82"/>
      <c r="IG64" s="82"/>
      <c r="IH64" s="82"/>
      <c r="II64" s="82"/>
      <c r="IJ64" s="82"/>
      <c r="IK64" s="82"/>
      <c r="IL64" s="82"/>
      <c r="IM64" s="82"/>
      <c r="IN64" s="82"/>
      <c r="IO64" s="82"/>
      <c r="IP64" s="82"/>
      <c r="IQ64" s="82"/>
      <c r="IR64" s="82"/>
      <c r="IS64" s="82"/>
      <c r="IT64" s="82"/>
      <c r="IU64" s="82"/>
      <c r="IV64" s="82"/>
      <c r="IW64" s="82"/>
      <c r="IX64" s="82"/>
      <c r="IY64" s="82"/>
      <c r="IZ64" s="82"/>
      <c r="JA64" s="82"/>
      <c r="JB64" s="82"/>
      <c r="JC64" s="82"/>
      <c r="JD64" s="82"/>
      <c r="JE64" s="82"/>
      <c r="JF64" s="82"/>
      <c r="JG64" s="82"/>
      <c r="JH64" s="82"/>
      <c r="JI64" s="82"/>
      <c r="JJ64" s="82"/>
      <c r="JK64" s="82"/>
      <c r="JL64" s="82"/>
      <c r="JM64" s="82"/>
      <c r="JN64" s="82"/>
      <c r="JO64" s="82"/>
      <c r="JP64" s="82"/>
      <c r="JQ64" s="82"/>
      <c r="JR64" s="82"/>
      <c r="JS64" s="82"/>
      <c r="JT64" s="82"/>
      <c r="JU64" s="82"/>
      <c r="JV64" s="82"/>
      <c r="JW64" s="82"/>
      <c r="JX64" s="82"/>
      <c r="JY64" s="82"/>
      <c r="JZ64" s="82"/>
      <c r="KA64" s="82"/>
      <c r="KB64" s="82"/>
      <c r="KC64" s="82"/>
      <c r="KD64" s="82"/>
      <c r="KE64" s="82"/>
      <c r="KF64" s="82"/>
      <c r="KG64" s="82"/>
      <c r="KH64" s="82"/>
      <c r="KI64" s="82"/>
      <c r="KJ64" s="82"/>
      <c r="KK64" s="82"/>
      <c r="KL64" s="82"/>
      <c r="KM64" s="82"/>
      <c r="KN64" s="82"/>
      <c r="KO64" s="82"/>
      <c r="KP64" s="82"/>
      <c r="KQ64" s="82"/>
      <c r="KR64" s="82"/>
      <c r="KS64" s="82"/>
      <c r="KT64" s="82"/>
      <c r="KU64" s="82"/>
      <c r="KV64" s="82"/>
      <c r="KW64" s="82"/>
      <c r="KX64" s="82"/>
      <c r="KY64" s="82"/>
      <c r="KZ64" s="82"/>
      <c r="LA64" s="82"/>
      <c r="LB64" s="82"/>
      <c r="LC64" s="82"/>
      <c r="LD64" s="82"/>
      <c r="LE64" s="82"/>
      <c r="LF64" s="82"/>
      <c r="LG64" s="82"/>
      <c r="LH64" s="82"/>
      <c r="LI64" s="82"/>
      <c r="LJ64" s="82"/>
      <c r="LK64" s="82"/>
      <c r="LL64" s="82"/>
      <c r="LM64" s="82"/>
      <c r="LN64" s="82"/>
      <c r="LO64" s="82"/>
      <c r="LP64" s="82"/>
      <c r="LQ64" s="82"/>
      <c r="LR64" s="82"/>
      <c r="LS64" s="82"/>
      <c r="LT64" s="82"/>
      <c r="LU64" s="82"/>
      <c r="LV64" s="82"/>
      <c r="LW64" s="82"/>
      <c r="LX64" s="82"/>
      <c r="LY64" s="82"/>
      <c r="LZ64" s="82"/>
      <c r="MA64" s="82"/>
      <c r="MB64" s="82"/>
      <c r="MC64" s="82"/>
      <c r="MD64" s="82"/>
      <c r="ME64" s="82"/>
      <c r="MF64" s="82"/>
      <c r="MG64" s="82"/>
      <c r="MH64" s="82"/>
      <c r="MI64" s="82"/>
      <c r="MJ64" s="82"/>
      <c r="MK64" s="82"/>
      <c r="ML64" s="82"/>
      <c r="MM64" s="82"/>
      <c r="MN64" s="82"/>
      <c r="MO64" s="82"/>
      <c r="MP64" s="82"/>
      <c r="MQ64" s="82"/>
      <c r="MR64" s="82"/>
      <c r="MS64" s="82"/>
      <c r="MT64" s="82"/>
      <c r="MU64" s="82"/>
      <c r="MV64" s="82"/>
      <c r="MW64" s="82"/>
      <c r="MX64" s="82"/>
      <c r="MY64" s="82"/>
      <c r="MZ64" s="82"/>
      <c r="NA64" s="82"/>
      <c r="NB64" s="82"/>
      <c r="NC64" s="82"/>
      <c r="ND64" s="82"/>
      <c r="NE64" s="82"/>
      <c r="NF64" s="82"/>
      <c r="NG64" s="82"/>
      <c r="NH64" s="82"/>
      <c r="NI64" s="82"/>
      <c r="NJ64" s="82"/>
      <c r="NK64" s="82"/>
      <c r="NL64" s="82"/>
      <c r="NM64" s="82"/>
      <c r="NN64" s="82"/>
      <c r="NO64" s="82"/>
      <c r="NP64" s="82"/>
      <c r="NQ64" s="82"/>
      <c r="NR64" s="82"/>
      <c r="NS64" s="82"/>
      <c r="NT64" s="82"/>
      <c r="NU64" s="82"/>
      <c r="NV64" s="82"/>
      <c r="NW64" s="82"/>
      <c r="NX64" s="82"/>
      <c r="NY64" s="82"/>
      <c r="NZ64" s="82"/>
      <c r="OA64" s="82"/>
      <c r="OB64" s="82"/>
      <c r="OC64" s="82"/>
      <c r="OD64" s="82"/>
      <c r="OE64" s="82"/>
      <c r="OF64" s="82"/>
      <c r="OG64" s="82"/>
      <c r="OH64" s="82"/>
      <c r="OI64" s="82"/>
      <c r="OJ64" s="82"/>
      <c r="OK64" s="82"/>
      <c r="OL64" s="82"/>
      <c r="OM64" s="82"/>
      <c r="ON64" s="82"/>
      <c r="OO64" s="82"/>
      <c r="OP64" s="82"/>
      <c r="OQ64" s="82"/>
      <c r="OR64" s="82"/>
      <c r="OS64" s="82"/>
      <c r="OT64" s="82"/>
      <c r="OU64" s="82"/>
      <c r="OV64" s="82"/>
      <c r="OW64" s="82"/>
      <c r="OX64" s="82"/>
      <c r="OY64" s="82"/>
      <c r="OZ64" s="82"/>
      <c r="PA64" s="82"/>
      <c r="PB64" s="82"/>
      <c r="PC64" s="82"/>
      <c r="PD64" s="82"/>
      <c r="PE64" s="82"/>
      <c r="PF64" s="82"/>
      <c r="PG64" s="82"/>
      <c r="PH64" s="82"/>
      <c r="PI64" s="82"/>
      <c r="PJ64" s="82"/>
      <c r="PK64" s="82"/>
      <c r="PL64" s="82"/>
      <c r="PM64" s="82"/>
      <c r="PN64" s="82"/>
      <c r="PO64" s="82"/>
      <c r="PP64" s="82"/>
      <c r="PQ64" s="82"/>
      <c r="PR64" s="82"/>
      <c r="PS64" s="82"/>
      <c r="PT64" s="82"/>
      <c r="PU64" s="82"/>
      <c r="PV64" s="82"/>
      <c r="PW64" s="82"/>
      <c r="PX64" s="82"/>
      <c r="PY64" s="82"/>
      <c r="PZ64" s="82"/>
      <c r="QA64" s="82"/>
      <c r="QB64" s="82"/>
      <c r="QC64" s="82"/>
      <c r="QD64" s="82"/>
      <c r="QE64" s="82"/>
      <c r="QF64" s="82"/>
      <c r="QG64" s="82"/>
      <c r="QH64" s="82"/>
      <c r="QI64" s="82"/>
      <c r="QJ64" s="82"/>
      <c r="QK64" s="82"/>
      <c r="QL64" s="82"/>
      <c r="QM64" s="82"/>
      <c r="QN64" s="82"/>
      <c r="QO64" s="82"/>
      <c r="QP64" s="82"/>
      <c r="QQ64" s="82"/>
      <c r="QR64" s="82"/>
      <c r="QS64" s="82"/>
      <c r="QT64" s="82"/>
      <c r="QU64" s="82"/>
      <c r="QV64" s="82"/>
      <c r="QW64" s="82"/>
      <c r="QX64" s="82"/>
      <c r="QY64" s="82"/>
      <c r="QZ64" s="82"/>
      <c r="RA64" s="82"/>
      <c r="RB64" s="82"/>
      <c r="RC64" s="82"/>
      <c r="RD64" s="82"/>
      <c r="RE64" s="82"/>
      <c r="RF64" s="82"/>
      <c r="RG64" s="82"/>
      <c r="RH64" s="82"/>
      <c r="RI64" s="82"/>
      <c r="RJ64" s="82"/>
      <c r="RK64" s="82"/>
      <c r="RL64" s="82"/>
    </row>
    <row r="65" spans="1:480" s="102" customFormat="1" ht="77.25" customHeight="1" x14ac:dyDescent="0.25">
      <c r="A65" s="513"/>
      <c r="B65" s="514"/>
      <c r="C65" s="96" t="s">
        <v>235</v>
      </c>
      <c r="D65" s="79"/>
      <c r="E65" s="143"/>
      <c r="F65" s="170">
        <v>39471</v>
      </c>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2"/>
      <c r="DZ65" s="82"/>
      <c r="EA65" s="82"/>
      <c r="EB65" s="82"/>
      <c r="EC65" s="82"/>
      <c r="ED65" s="82"/>
      <c r="EE65" s="82"/>
      <c r="EF65" s="82"/>
      <c r="EG65" s="82"/>
      <c r="EH65" s="82"/>
      <c r="EI65" s="82"/>
      <c r="EJ65" s="82"/>
      <c r="EK65" s="82"/>
      <c r="EL65" s="82"/>
      <c r="EM65" s="82"/>
      <c r="EN65" s="82"/>
      <c r="EO65" s="82"/>
      <c r="EP65" s="82"/>
      <c r="EQ65" s="82"/>
      <c r="ER65" s="82"/>
      <c r="ES65" s="82"/>
      <c r="ET65" s="82"/>
      <c r="EU65" s="82"/>
      <c r="EV65" s="82"/>
      <c r="EW65" s="82"/>
      <c r="EX65" s="82"/>
      <c r="EY65" s="82"/>
      <c r="EZ65" s="82"/>
      <c r="FA65" s="82"/>
      <c r="FB65" s="82"/>
      <c r="FC65" s="82"/>
      <c r="FD65" s="82"/>
      <c r="FE65" s="82"/>
      <c r="FF65" s="82"/>
      <c r="FG65" s="82"/>
      <c r="FH65" s="82"/>
      <c r="FI65" s="82"/>
      <c r="FJ65" s="82"/>
      <c r="FK65" s="82"/>
      <c r="FL65" s="82"/>
      <c r="FM65" s="82"/>
      <c r="FN65" s="82"/>
      <c r="FO65" s="82"/>
      <c r="FP65" s="82"/>
      <c r="FQ65" s="82"/>
      <c r="FR65" s="82"/>
      <c r="FS65" s="82"/>
      <c r="FT65" s="82"/>
      <c r="FU65" s="82"/>
      <c r="FV65" s="82"/>
      <c r="FW65" s="82"/>
      <c r="FX65" s="82"/>
      <c r="FY65" s="82"/>
      <c r="FZ65" s="82"/>
      <c r="GA65" s="82"/>
      <c r="GB65" s="82"/>
      <c r="GC65" s="82"/>
      <c r="GD65" s="82"/>
      <c r="GE65" s="82"/>
      <c r="GF65" s="82"/>
      <c r="GG65" s="82"/>
      <c r="GH65" s="82"/>
      <c r="GI65" s="82"/>
      <c r="GJ65" s="82"/>
      <c r="GK65" s="82"/>
      <c r="GL65" s="82"/>
      <c r="GM65" s="82"/>
      <c r="GN65" s="82"/>
      <c r="GO65" s="82"/>
      <c r="GP65" s="82"/>
      <c r="GQ65" s="82"/>
      <c r="GR65" s="82"/>
      <c r="GS65" s="82"/>
      <c r="GT65" s="82"/>
      <c r="GU65" s="82"/>
      <c r="GV65" s="82"/>
      <c r="GW65" s="82"/>
      <c r="GX65" s="82"/>
      <c r="GY65" s="82"/>
      <c r="GZ65" s="82"/>
      <c r="HA65" s="82"/>
      <c r="HB65" s="82"/>
      <c r="HC65" s="82"/>
      <c r="HD65" s="82"/>
      <c r="HE65" s="82"/>
      <c r="HF65" s="82"/>
      <c r="HG65" s="82"/>
      <c r="HH65" s="82"/>
      <c r="HI65" s="82"/>
      <c r="HJ65" s="82"/>
      <c r="HK65" s="82"/>
      <c r="HL65" s="82"/>
      <c r="HM65" s="82"/>
      <c r="HN65" s="82"/>
      <c r="HO65" s="82"/>
      <c r="HP65" s="82"/>
      <c r="HQ65" s="82"/>
      <c r="HR65" s="82"/>
      <c r="HS65" s="82"/>
      <c r="HT65" s="82"/>
      <c r="HU65" s="82"/>
      <c r="HV65" s="82"/>
      <c r="HW65" s="82"/>
      <c r="HX65" s="82"/>
      <c r="HY65" s="82"/>
      <c r="HZ65" s="82"/>
      <c r="IA65" s="82"/>
      <c r="IB65" s="82"/>
      <c r="IC65" s="82"/>
      <c r="ID65" s="82"/>
      <c r="IE65" s="82"/>
      <c r="IF65" s="82"/>
      <c r="IG65" s="82"/>
      <c r="IH65" s="82"/>
      <c r="II65" s="82"/>
      <c r="IJ65" s="82"/>
      <c r="IK65" s="82"/>
      <c r="IL65" s="82"/>
      <c r="IM65" s="82"/>
      <c r="IN65" s="82"/>
      <c r="IO65" s="82"/>
      <c r="IP65" s="82"/>
      <c r="IQ65" s="82"/>
      <c r="IR65" s="82"/>
      <c r="IS65" s="82"/>
      <c r="IT65" s="82"/>
      <c r="IU65" s="82"/>
      <c r="IV65" s="82"/>
      <c r="IW65" s="82"/>
      <c r="IX65" s="82"/>
      <c r="IY65" s="82"/>
      <c r="IZ65" s="82"/>
      <c r="JA65" s="82"/>
      <c r="JB65" s="82"/>
      <c r="JC65" s="82"/>
      <c r="JD65" s="82"/>
      <c r="JE65" s="82"/>
      <c r="JF65" s="82"/>
      <c r="JG65" s="82"/>
      <c r="JH65" s="82"/>
      <c r="JI65" s="82"/>
      <c r="JJ65" s="82"/>
      <c r="JK65" s="82"/>
      <c r="JL65" s="82"/>
      <c r="JM65" s="82"/>
      <c r="JN65" s="82"/>
      <c r="JO65" s="82"/>
      <c r="JP65" s="82"/>
      <c r="JQ65" s="82"/>
      <c r="JR65" s="82"/>
      <c r="JS65" s="82"/>
      <c r="JT65" s="82"/>
      <c r="JU65" s="82"/>
      <c r="JV65" s="82"/>
      <c r="JW65" s="82"/>
      <c r="JX65" s="82"/>
      <c r="JY65" s="82"/>
      <c r="JZ65" s="82"/>
      <c r="KA65" s="82"/>
      <c r="KB65" s="82"/>
      <c r="KC65" s="82"/>
      <c r="KD65" s="82"/>
      <c r="KE65" s="82"/>
      <c r="KF65" s="82"/>
      <c r="KG65" s="82"/>
      <c r="KH65" s="82"/>
      <c r="KI65" s="82"/>
      <c r="KJ65" s="82"/>
      <c r="KK65" s="82"/>
      <c r="KL65" s="82"/>
      <c r="KM65" s="82"/>
      <c r="KN65" s="82"/>
      <c r="KO65" s="82"/>
      <c r="KP65" s="82"/>
      <c r="KQ65" s="82"/>
      <c r="KR65" s="82"/>
      <c r="KS65" s="82"/>
      <c r="KT65" s="82"/>
      <c r="KU65" s="82"/>
      <c r="KV65" s="82"/>
      <c r="KW65" s="82"/>
      <c r="KX65" s="82"/>
      <c r="KY65" s="82"/>
      <c r="KZ65" s="82"/>
      <c r="LA65" s="82"/>
      <c r="LB65" s="82"/>
      <c r="LC65" s="82"/>
      <c r="LD65" s="82"/>
      <c r="LE65" s="82"/>
      <c r="LF65" s="82"/>
      <c r="LG65" s="82"/>
      <c r="LH65" s="82"/>
      <c r="LI65" s="82"/>
      <c r="LJ65" s="82"/>
      <c r="LK65" s="82"/>
      <c r="LL65" s="82"/>
      <c r="LM65" s="82"/>
      <c r="LN65" s="82"/>
      <c r="LO65" s="82"/>
      <c r="LP65" s="82"/>
      <c r="LQ65" s="82"/>
      <c r="LR65" s="82"/>
      <c r="LS65" s="82"/>
      <c r="LT65" s="82"/>
      <c r="LU65" s="82"/>
      <c r="LV65" s="82"/>
      <c r="LW65" s="82"/>
      <c r="LX65" s="82"/>
      <c r="LY65" s="82"/>
      <c r="LZ65" s="82"/>
      <c r="MA65" s="82"/>
      <c r="MB65" s="82"/>
      <c r="MC65" s="82"/>
      <c r="MD65" s="82"/>
      <c r="ME65" s="82"/>
      <c r="MF65" s="82"/>
      <c r="MG65" s="82"/>
      <c r="MH65" s="82"/>
      <c r="MI65" s="82"/>
      <c r="MJ65" s="82"/>
      <c r="MK65" s="82"/>
      <c r="ML65" s="82"/>
      <c r="MM65" s="82"/>
      <c r="MN65" s="82"/>
      <c r="MO65" s="82"/>
      <c r="MP65" s="82"/>
      <c r="MQ65" s="82"/>
      <c r="MR65" s="82"/>
      <c r="MS65" s="82"/>
      <c r="MT65" s="82"/>
      <c r="MU65" s="82"/>
      <c r="MV65" s="82"/>
      <c r="MW65" s="82"/>
      <c r="MX65" s="82"/>
      <c r="MY65" s="82"/>
      <c r="MZ65" s="82"/>
      <c r="NA65" s="82"/>
      <c r="NB65" s="82"/>
      <c r="NC65" s="82"/>
      <c r="ND65" s="82"/>
      <c r="NE65" s="82"/>
      <c r="NF65" s="82"/>
      <c r="NG65" s="82"/>
      <c r="NH65" s="82"/>
      <c r="NI65" s="82"/>
      <c r="NJ65" s="82"/>
      <c r="NK65" s="82"/>
      <c r="NL65" s="82"/>
      <c r="NM65" s="82"/>
      <c r="NN65" s="82"/>
      <c r="NO65" s="82"/>
      <c r="NP65" s="82"/>
      <c r="NQ65" s="82"/>
      <c r="NR65" s="82"/>
      <c r="NS65" s="82"/>
      <c r="NT65" s="82"/>
      <c r="NU65" s="82"/>
      <c r="NV65" s="82"/>
      <c r="NW65" s="82"/>
      <c r="NX65" s="82"/>
      <c r="NY65" s="82"/>
      <c r="NZ65" s="82"/>
      <c r="OA65" s="82"/>
      <c r="OB65" s="82"/>
      <c r="OC65" s="82"/>
      <c r="OD65" s="82"/>
      <c r="OE65" s="82"/>
      <c r="OF65" s="82"/>
      <c r="OG65" s="82"/>
      <c r="OH65" s="82"/>
      <c r="OI65" s="82"/>
      <c r="OJ65" s="82"/>
      <c r="OK65" s="82"/>
      <c r="OL65" s="82"/>
      <c r="OM65" s="82"/>
      <c r="ON65" s="82"/>
      <c r="OO65" s="82"/>
      <c r="OP65" s="82"/>
      <c r="OQ65" s="82"/>
      <c r="OR65" s="82"/>
      <c r="OS65" s="82"/>
      <c r="OT65" s="82"/>
      <c r="OU65" s="82"/>
      <c r="OV65" s="82"/>
      <c r="OW65" s="82"/>
      <c r="OX65" s="82"/>
      <c r="OY65" s="82"/>
      <c r="OZ65" s="82"/>
      <c r="PA65" s="82"/>
      <c r="PB65" s="82"/>
      <c r="PC65" s="82"/>
      <c r="PD65" s="82"/>
      <c r="PE65" s="82"/>
      <c r="PF65" s="82"/>
      <c r="PG65" s="82"/>
      <c r="PH65" s="82"/>
      <c r="PI65" s="82"/>
      <c r="PJ65" s="82"/>
      <c r="PK65" s="82"/>
      <c r="PL65" s="82"/>
      <c r="PM65" s="82"/>
      <c r="PN65" s="82"/>
      <c r="PO65" s="82"/>
      <c r="PP65" s="82"/>
      <c r="PQ65" s="82"/>
      <c r="PR65" s="82"/>
      <c r="PS65" s="82"/>
      <c r="PT65" s="82"/>
      <c r="PU65" s="82"/>
      <c r="PV65" s="82"/>
      <c r="PW65" s="82"/>
      <c r="PX65" s="82"/>
      <c r="PY65" s="82"/>
      <c r="PZ65" s="82"/>
      <c r="QA65" s="82"/>
      <c r="QB65" s="82"/>
      <c r="QC65" s="82"/>
      <c r="QD65" s="82"/>
      <c r="QE65" s="82"/>
      <c r="QF65" s="82"/>
      <c r="QG65" s="82"/>
      <c r="QH65" s="82"/>
      <c r="QI65" s="82"/>
      <c r="QJ65" s="82"/>
      <c r="QK65" s="82"/>
      <c r="QL65" s="82"/>
      <c r="QM65" s="82"/>
      <c r="QN65" s="82"/>
      <c r="QO65" s="82"/>
      <c r="QP65" s="82"/>
      <c r="QQ65" s="82"/>
      <c r="QR65" s="82"/>
      <c r="QS65" s="82"/>
      <c r="QT65" s="82"/>
      <c r="QU65" s="82"/>
      <c r="QV65" s="82"/>
      <c r="QW65" s="82"/>
      <c r="QX65" s="82"/>
      <c r="QY65" s="82"/>
      <c r="QZ65" s="82"/>
      <c r="RA65" s="82"/>
      <c r="RB65" s="82"/>
      <c r="RC65" s="82"/>
      <c r="RD65" s="82"/>
      <c r="RE65" s="82"/>
      <c r="RF65" s="82"/>
      <c r="RG65" s="82"/>
      <c r="RH65" s="82"/>
      <c r="RI65" s="82"/>
      <c r="RJ65" s="82"/>
      <c r="RK65" s="82"/>
      <c r="RL65" s="82"/>
    </row>
    <row r="66" spans="1:480" s="102" customFormat="1" ht="72.75" customHeight="1" x14ac:dyDescent="0.25">
      <c r="A66" s="513"/>
      <c r="B66" s="514"/>
      <c r="C66" s="96" t="s">
        <v>241</v>
      </c>
      <c r="D66" s="79"/>
      <c r="E66" s="143"/>
      <c r="F66" s="170">
        <v>65691</v>
      </c>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c r="FF66" s="82"/>
      <c r="FG66" s="82"/>
      <c r="FH66" s="82"/>
      <c r="FI66" s="82"/>
      <c r="FJ66" s="82"/>
      <c r="FK66" s="82"/>
      <c r="FL66" s="82"/>
      <c r="FM66" s="82"/>
      <c r="FN66" s="82"/>
      <c r="FO66" s="82"/>
      <c r="FP66" s="82"/>
      <c r="FQ66" s="82"/>
      <c r="FR66" s="82"/>
      <c r="FS66" s="82"/>
      <c r="FT66" s="82"/>
      <c r="FU66" s="82"/>
      <c r="FV66" s="82"/>
      <c r="FW66" s="82"/>
      <c r="FX66" s="82"/>
      <c r="FY66" s="82"/>
      <c r="FZ66" s="82"/>
      <c r="GA66" s="82"/>
      <c r="GB66" s="82"/>
      <c r="GC66" s="82"/>
      <c r="GD66" s="82"/>
      <c r="GE66" s="82"/>
      <c r="GF66" s="82"/>
      <c r="GG66" s="82"/>
      <c r="GH66" s="82"/>
      <c r="GI66" s="82"/>
      <c r="GJ66" s="82"/>
      <c r="GK66" s="82"/>
      <c r="GL66" s="82"/>
      <c r="GM66" s="82"/>
      <c r="GN66" s="82"/>
      <c r="GO66" s="82"/>
      <c r="GP66" s="82"/>
      <c r="GQ66" s="82"/>
      <c r="GR66" s="82"/>
      <c r="GS66" s="82"/>
      <c r="GT66" s="82"/>
      <c r="GU66" s="82"/>
      <c r="GV66" s="82"/>
      <c r="GW66" s="82"/>
      <c r="GX66" s="82"/>
      <c r="GY66" s="82"/>
      <c r="GZ66" s="82"/>
      <c r="HA66" s="82"/>
      <c r="HB66" s="82"/>
      <c r="HC66" s="82"/>
      <c r="HD66" s="82"/>
      <c r="HE66" s="82"/>
      <c r="HF66" s="82"/>
      <c r="HG66" s="82"/>
      <c r="HH66" s="82"/>
      <c r="HI66" s="82"/>
      <c r="HJ66" s="82"/>
      <c r="HK66" s="82"/>
      <c r="HL66" s="82"/>
      <c r="HM66" s="82"/>
      <c r="HN66" s="82"/>
      <c r="HO66" s="82"/>
      <c r="HP66" s="82"/>
      <c r="HQ66" s="82"/>
      <c r="HR66" s="82"/>
      <c r="HS66" s="82"/>
      <c r="HT66" s="82"/>
      <c r="HU66" s="82"/>
      <c r="HV66" s="82"/>
      <c r="HW66" s="82"/>
      <c r="HX66" s="82"/>
      <c r="HY66" s="82"/>
      <c r="HZ66" s="82"/>
      <c r="IA66" s="82"/>
      <c r="IB66" s="82"/>
      <c r="IC66" s="82"/>
      <c r="ID66" s="82"/>
      <c r="IE66" s="82"/>
      <c r="IF66" s="82"/>
      <c r="IG66" s="82"/>
      <c r="IH66" s="82"/>
      <c r="II66" s="82"/>
      <c r="IJ66" s="82"/>
      <c r="IK66" s="82"/>
      <c r="IL66" s="82"/>
      <c r="IM66" s="82"/>
      <c r="IN66" s="82"/>
      <c r="IO66" s="82"/>
      <c r="IP66" s="82"/>
      <c r="IQ66" s="82"/>
      <c r="IR66" s="82"/>
      <c r="IS66" s="82"/>
      <c r="IT66" s="82"/>
      <c r="IU66" s="82"/>
      <c r="IV66" s="82"/>
      <c r="IW66" s="82"/>
      <c r="IX66" s="82"/>
      <c r="IY66" s="82"/>
      <c r="IZ66" s="82"/>
      <c r="JA66" s="82"/>
      <c r="JB66" s="82"/>
      <c r="JC66" s="82"/>
      <c r="JD66" s="82"/>
      <c r="JE66" s="82"/>
      <c r="JF66" s="82"/>
      <c r="JG66" s="82"/>
      <c r="JH66" s="82"/>
      <c r="JI66" s="82"/>
      <c r="JJ66" s="82"/>
      <c r="JK66" s="82"/>
      <c r="JL66" s="82"/>
      <c r="JM66" s="82"/>
      <c r="JN66" s="82"/>
      <c r="JO66" s="82"/>
      <c r="JP66" s="82"/>
      <c r="JQ66" s="82"/>
      <c r="JR66" s="82"/>
      <c r="JS66" s="82"/>
      <c r="JT66" s="82"/>
      <c r="JU66" s="82"/>
      <c r="JV66" s="82"/>
      <c r="JW66" s="82"/>
      <c r="JX66" s="82"/>
      <c r="JY66" s="82"/>
      <c r="JZ66" s="82"/>
      <c r="KA66" s="82"/>
      <c r="KB66" s="82"/>
      <c r="KC66" s="82"/>
      <c r="KD66" s="82"/>
      <c r="KE66" s="82"/>
      <c r="KF66" s="82"/>
      <c r="KG66" s="82"/>
      <c r="KH66" s="82"/>
      <c r="KI66" s="82"/>
      <c r="KJ66" s="82"/>
      <c r="KK66" s="82"/>
      <c r="KL66" s="82"/>
      <c r="KM66" s="82"/>
      <c r="KN66" s="82"/>
      <c r="KO66" s="82"/>
      <c r="KP66" s="82"/>
      <c r="KQ66" s="82"/>
      <c r="KR66" s="82"/>
      <c r="KS66" s="82"/>
      <c r="KT66" s="82"/>
      <c r="KU66" s="82"/>
      <c r="KV66" s="82"/>
      <c r="KW66" s="82"/>
      <c r="KX66" s="82"/>
      <c r="KY66" s="82"/>
      <c r="KZ66" s="82"/>
      <c r="LA66" s="82"/>
      <c r="LB66" s="82"/>
      <c r="LC66" s="82"/>
      <c r="LD66" s="82"/>
      <c r="LE66" s="82"/>
      <c r="LF66" s="82"/>
      <c r="LG66" s="82"/>
      <c r="LH66" s="82"/>
      <c r="LI66" s="82"/>
      <c r="LJ66" s="82"/>
      <c r="LK66" s="82"/>
      <c r="LL66" s="82"/>
      <c r="LM66" s="82"/>
      <c r="LN66" s="82"/>
      <c r="LO66" s="82"/>
      <c r="LP66" s="82"/>
      <c r="LQ66" s="82"/>
      <c r="LR66" s="82"/>
      <c r="LS66" s="82"/>
      <c r="LT66" s="82"/>
      <c r="LU66" s="82"/>
      <c r="LV66" s="82"/>
      <c r="LW66" s="82"/>
      <c r="LX66" s="82"/>
      <c r="LY66" s="82"/>
      <c r="LZ66" s="82"/>
      <c r="MA66" s="82"/>
      <c r="MB66" s="82"/>
      <c r="MC66" s="82"/>
      <c r="MD66" s="82"/>
      <c r="ME66" s="82"/>
      <c r="MF66" s="82"/>
      <c r="MG66" s="82"/>
      <c r="MH66" s="82"/>
      <c r="MI66" s="82"/>
      <c r="MJ66" s="82"/>
      <c r="MK66" s="82"/>
      <c r="ML66" s="82"/>
      <c r="MM66" s="82"/>
      <c r="MN66" s="82"/>
      <c r="MO66" s="82"/>
      <c r="MP66" s="82"/>
      <c r="MQ66" s="82"/>
      <c r="MR66" s="82"/>
      <c r="MS66" s="82"/>
      <c r="MT66" s="82"/>
      <c r="MU66" s="82"/>
      <c r="MV66" s="82"/>
      <c r="MW66" s="82"/>
      <c r="MX66" s="82"/>
      <c r="MY66" s="82"/>
      <c r="MZ66" s="82"/>
      <c r="NA66" s="82"/>
      <c r="NB66" s="82"/>
      <c r="NC66" s="82"/>
      <c r="ND66" s="82"/>
      <c r="NE66" s="82"/>
      <c r="NF66" s="82"/>
      <c r="NG66" s="82"/>
      <c r="NH66" s="82"/>
      <c r="NI66" s="82"/>
      <c r="NJ66" s="82"/>
      <c r="NK66" s="82"/>
      <c r="NL66" s="82"/>
      <c r="NM66" s="82"/>
      <c r="NN66" s="82"/>
      <c r="NO66" s="82"/>
      <c r="NP66" s="82"/>
      <c r="NQ66" s="82"/>
      <c r="NR66" s="82"/>
      <c r="NS66" s="82"/>
      <c r="NT66" s="82"/>
      <c r="NU66" s="82"/>
      <c r="NV66" s="82"/>
      <c r="NW66" s="82"/>
      <c r="NX66" s="82"/>
      <c r="NY66" s="82"/>
      <c r="NZ66" s="82"/>
      <c r="OA66" s="82"/>
      <c r="OB66" s="82"/>
      <c r="OC66" s="82"/>
      <c r="OD66" s="82"/>
      <c r="OE66" s="82"/>
      <c r="OF66" s="82"/>
      <c r="OG66" s="82"/>
      <c r="OH66" s="82"/>
      <c r="OI66" s="82"/>
      <c r="OJ66" s="82"/>
      <c r="OK66" s="82"/>
      <c r="OL66" s="82"/>
      <c r="OM66" s="82"/>
      <c r="ON66" s="82"/>
      <c r="OO66" s="82"/>
      <c r="OP66" s="82"/>
      <c r="OQ66" s="82"/>
      <c r="OR66" s="82"/>
      <c r="OS66" s="82"/>
      <c r="OT66" s="82"/>
      <c r="OU66" s="82"/>
      <c r="OV66" s="82"/>
      <c r="OW66" s="82"/>
      <c r="OX66" s="82"/>
      <c r="OY66" s="82"/>
      <c r="OZ66" s="82"/>
      <c r="PA66" s="82"/>
      <c r="PB66" s="82"/>
      <c r="PC66" s="82"/>
      <c r="PD66" s="82"/>
      <c r="PE66" s="82"/>
      <c r="PF66" s="82"/>
      <c r="PG66" s="82"/>
      <c r="PH66" s="82"/>
      <c r="PI66" s="82"/>
      <c r="PJ66" s="82"/>
      <c r="PK66" s="82"/>
      <c r="PL66" s="82"/>
      <c r="PM66" s="82"/>
      <c r="PN66" s="82"/>
      <c r="PO66" s="82"/>
      <c r="PP66" s="82"/>
      <c r="PQ66" s="82"/>
      <c r="PR66" s="82"/>
      <c r="PS66" s="82"/>
      <c r="PT66" s="82"/>
      <c r="PU66" s="82"/>
      <c r="PV66" s="82"/>
      <c r="PW66" s="82"/>
      <c r="PX66" s="82"/>
      <c r="PY66" s="82"/>
      <c r="PZ66" s="82"/>
      <c r="QA66" s="82"/>
      <c r="QB66" s="82"/>
      <c r="QC66" s="82"/>
      <c r="QD66" s="82"/>
      <c r="QE66" s="82"/>
      <c r="QF66" s="82"/>
      <c r="QG66" s="82"/>
      <c r="QH66" s="82"/>
      <c r="QI66" s="82"/>
      <c r="QJ66" s="82"/>
      <c r="QK66" s="82"/>
      <c r="QL66" s="82"/>
      <c r="QM66" s="82"/>
      <c r="QN66" s="82"/>
      <c r="QO66" s="82"/>
      <c r="QP66" s="82"/>
      <c r="QQ66" s="82"/>
      <c r="QR66" s="82"/>
      <c r="QS66" s="82"/>
      <c r="QT66" s="82"/>
      <c r="QU66" s="82"/>
      <c r="QV66" s="82"/>
      <c r="QW66" s="82"/>
      <c r="QX66" s="82"/>
      <c r="QY66" s="82"/>
      <c r="QZ66" s="82"/>
      <c r="RA66" s="82"/>
      <c r="RB66" s="82"/>
      <c r="RC66" s="82"/>
      <c r="RD66" s="82"/>
      <c r="RE66" s="82"/>
      <c r="RF66" s="82"/>
      <c r="RG66" s="82"/>
      <c r="RH66" s="82"/>
      <c r="RI66" s="82"/>
      <c r="RJ66" s="82"/>
      <c r="RK66" s="82"/>
      <c r="RL66" s="82"/>
    </row>
    <row r="67" spans="1:480" s="102" customFormat="1" ht="83.25" customHeight="1" x14ac:dyDescent="0.25">
      <c r="A67" s="513"/>
      <c r="B67" s="514"/>
      <c r="C67" s="96" t="s">
        <v>153</v>
      </c>
      <c r="D67" s="80"/>
      <c r="E67" s="143"/>
      <c r="F67" s="170">
        <v>117436.6</v>
      </c>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c r="FF67" s="82"/>
      <c r="FG67" s="82"/>
      <c r="FH67" s="82"/>
      <c r="FI67" s="82"/>
      <c r="FJ67" s="82"/>
      <c r="FK67" s="82"/>
      <c r="FL67" s="82"/>
      <c r="FM67" s="82"/>
      <c r="FN67" s="82"/>
      <c r="FO67" s="82"/>
      <c r="FP67" s="82"/>
      <c r="FQ67" s="82"/>
      <c r="FR67" s="82"/>
      <c r="FS67" s="82"/>
      <c r="FT67" s="82"/>
      <c r="FU67" s="82"/>
      <c r="FV67" s="82"/>
      <c r="FW67" s="82"/>
      <c r="FX67" s="82"/>
      <c r="FY67" s="82"/>
      <c r="FZ67" s="82"/>
      <c r="GA67" s="82"/>
      <c r="GB67" s="82"/>
      <c r="GC67" s="82"/>
      <c r="GD67" s="82"/>
      <c r="GE67" s="82"/>
      <c r="GF67" s="82"/>
      <c r="GG67" s="82"/>
      <c r="GH67" s="82"/>
      <c r="GI67" s="82"/>
      <c r="GJ67" s="82"/>
      <c r="GK67" s="82"/>
      <c r="GL67" s="82"/>
      <c r="GM67" s="82"/>
      <c r="GN67" s="82"/>
      <c r="GO67" s="82"/>
      <c r="GP67" s="82"/>
      <c r="GQ67" s="82"/>
      <c r="GR67" s="82"/>
      <c r="GS67" s="82"/>
      <c r="GT67" s="82"/>
      <c r="GU67" s="82"/>
      <c r="GV67" s="82"/>
      <c r="GW67" s="82"/>
      <c r="GX67" s="82"/>
      <c r="GY67" s="82"/>
      <c r="GZ67" s="82"/>
      <c r="HA67" s="82"/>
      <c r="HB67" s="82"/>
      <c r="HC67" s="82"/>
      <c r="HD67" s="82"/>
      <c r="HE67" s="82"/>
      <c r="HF67" s="82"/>
      <c r="HG67" s="82"/>
      <c r="HH67" s="82"/>
      <c r="HI67" s="82"/>
      <c r="HJ67" s="82"/>
      <c r="HK67" s="82"/>
      <c r="HL67" s="82"/>
      <c r="HM67" s="82"/>
      <c r="HN67" s="82"/>
      <c r="HO67" s="82"/>
      <c r="HP67" s="82"/>
      <c r="HQ67" s="82"/>
      <c r="HR67" s="82"/>
      <c r="HS67" s="82"/>
      <c r="HT67" s="82"/>
      <c r="HU67" s="82"/>
      <c r="HV67" s="82"/>
      <c r="HW67" s="82"/>
      <c r="HX67" s="82"/>
      <c r="HY67" s="82"/>
      <c r="HZ67" s="82"/>
      <c r="IA67" s="82"/>
      <c r="IB67" s="82"/>
      <c r="IC67" s="82"/>
      <c r="ID67" s="82"/>
      <c r="IE67" s="82"/>
      <c r="IF67" s="82"/>
      <c r="IG67" s="82"/>
      <c r="IH67" s="82"/>
      <c r="II67" s="82"/>
      <c r="IJ67" s="82"/>
      <c r="IK67" s="82"/>
      <c r="IL67" s="82"/>
      <c r="IM67" s="82"/>
      <c r="IN67" s="82"/>
      <c r="IO67" s="82"/>
      <c r="IP67" s="82"/>
      <c r="IQ67" s="82"/>
      <c r="IR67" s="82"/>
      <c r="IS67" s="82"/>
      <c r="IT67" s="82"/>
      <c r="IU67" s="82"/>
      <c r="IV67" s="82"/>
      <c r="IW67" s="82"/>
      <c r="IX67" s="82"/>
      <c r="IY67" s="82"/>
      <c r="IZ67" s="82"/>
      <c r="JA67" s="82"/>
      <c r="JB67" s="82"/>
      <c r="JC67" s="82"/>
      <c r="JD67" s="82"/>
      <c r="JE67" s="82"/>
      <c r="JF67" s="82"/>
      <c r="JG67" s="82"/>
      <c r="JH67" s="82"/>
      <c r="JI67" s="82"/>
      <c r="JJ67" s="82"/>
      <c r="JK67" s="82"/>
      <c r="JL67" s="82"/>
      <c r="JM67" s="82"/>
      <c r="JN67" s="82"/>
      <c r="JO67" s="82"/>
      <c r="JP67" s="82"/>
      <c r="JQ67" s="82"/>
      <c r="JR67" s="82"/>
      <c r="JS67" s="82"/>
      <c r="JT67" s="82"/>
      <c r="JU67" s="82"/>
      <c r="JV67" s="82"/>
      <c r="JW67" s="82"/>
      <c r="JX67" s="82"/>
      <c r="JY67" s="82"/>
      <c r="JZ67" s="82"/>
      <c r="KA67" s="82"/>
      <c r="KB67" s="82"/>
      <c r="KC67" s="82"/>
      <c r="KD67" s="82"/>
      <c r="KE67" s="82"/>
      <c r="KF67" s="82"/>
      <c r="KG67" s="82"/>
      <c r="KH67" s="82"/>
      <c r="KI67" s="82"/>
      <c r="KJ67" s="82"/>
      <c r="KK67" s="82"/>
      <c r="KL67" s="82"/>
      <c r="KM67" s="82"/>
      <c r="KN67" s="82"/>
      <c r="KO67" s="82"/>
      <c r="KP67" s="82"/>
      <c r="KQ67" s="82"/>
      <c r="KR67" s="82"/>
      <c r="KS67" s="82"/>
      <c r="KT67" s="82"/>
      <c r="KU67" s="82"/>
      <c r="KV67" s="82"/>
      <c r="KW67" s="82"/>
      <c r="KX67" s="82"/>
      <c r="KY67" s="82"/>
      <c r="KZ67" s="82"/>
      <c r="LA67" s="82"/>
      <c r="LB67" s="82"/>
      <c r="LC67" s="82"/>
      <c r="LD67" s="82"/>
      <c r="LE67" s="82"/>
      <c r="LF67" s="82"/>
      <c r="LG67" s="82"/>
      <c r="LH67" s="82"/>
      <c r="LI67" s="82"/>
      <c r="LJ67" s="82"/>
      <c r="LK67" s="82"/>
      <c r="LL67" s="82"/>
      <c r="LM67" s="82"/>
      <c r="LN67" s="82"/>
      <c r="LO67" s="82"/>
      <c r="LP67" s="82"/>
      <c r="LQ67" s="82"/>
      <c r="LR67" s="82"/>
      <c r="LS67" s="82"/>
      <c r="LT67" s="82"/>
      <c r="LU67" s="82"/>
      <c r="LV67" s="82"/>
      <c r="LW67" s="82"/>
      <c r="LX67" s="82"/>
      <c r="LY67" s="82"/>
      <c r="LZ67" s="82"/>
      <c r="MA67" s="82"/>
      <c r="MB67" s="82"/>
      <c r="MC67" s="82"/>
      <c r="MD67" s="82"/>
      <c r="ME67" s="82"/>
      <c r="MF67" s="82"/>
      <c r="MG67" s="82"/>
      <c r="MH67" s="82"/>
      <c r="MI67" s="82"/>
      <c r="MJ67" s="82"/>
      <c r="MK67" s="82"/>
      <c r="ML67" s="82"/>
      <c r="MM67" s="82"/>
      <c r="MN67" s="82"/>
      <c r="MO67" s="82"/>
      <c r="MP67" s="82"/>
      <c r="MQ67" s="82"/>
      <c r="MR67" s="82"/>
      <c r="MS67" s="82"/>
      <c r="MT67" s="82"/>
      <c r="MU67" s="82"/>
      <c r="MV67" s="82"/>
      <c r="MW67" s="82"/>
      <c r="MX67" s="82"/>
      <c r="MY67" s="82"/>
      <c r="MZ67" s="82"/>
      <c r="NA67" s="82"/>
      <c r="NB67" s="82"/>
      <c r="NC67" s="82"/>
      <c r="ND67" s="82"/>
      <c r="NE67" s="82"/>
      <c r="NF67" s="82"/>
      <c r="NG67" s="82"/>
      <c r="NH67" s="82"/>
      <c r="NI67" s="82"/>
      <c r="NJ67" s="82"/>
      <c r="NK67" s="82"/>
      <c r="NL67" s="82"/>
      <c r="NM67" s="82"/>
      <c r="NN67" s="82"/>
      <c r="NO67" s="82"/>
      <c r="NP67" s="82"/>
      <c r="NQ67" s="82"/>
      <c r="NR67" s="82"/>
      <c r="NS67" s="82"/>
      <c r="NT67" s="82"/>
      <c r="NU67" s="82"/>
      <c r="NV67" s="82"/>
      <c r="NW67" s="82"/>
      <c r="NX67" s="82"/>
      <c r="NY67" s="82"/>
      <c r="NZ67" s="82"/>
      <c r="OA67" s="82"/>
      <c r="OB67" s="82"/>
      <c r="OC67" s="82"/>
      <c r="OD67" s="82"/>
      <c r="OE67" s="82"/>
      <c r="OF67" s="82"/>
      <c r="OG67" s="82"/>
      <c r="OH67" s="82"/>
      <c r="OI67" s="82"/>
      <c r="OJ67" s="82"/>
      <c r="OK67" s="82"/>
      <c r="OL67" s="82"/>
      <c r="OM67" s="82"/>
      <c r="ON67" s="82"/>
      <c r="OO67" s="82"/>
      <c r="OP67" s="82"/>
      <c r="OQ67" s="82"/>
      <c r="OR67" s="82"/>
      <c r="OS67" s="82"/>
      <c r="OT67" s="82"/>
      <c r="OU67" s="82"/>
      <c r="OV67" s="82"/>
      <c r="OW67" s="82"/>
      <c r="OX67" s="82"/>
      <c r="OY67" s="82"/>
      <c r="OZ67" s="82"/>
      <c r="PA67" s="82"/>
      <c r="PB67" s="82"/>
      <c r="PC67" s="82"/>
      <c r="PD67" s="82"/>
      <c r="PE67" s="82"/>
      <c r="PF67" s="82"/>
      <c r="PG67" s="82"/>
      <c r="PH67" s="82"/>
      <c r="PI67" s="82"/>
      <c r="PJ67" s="82"/>
      <c r="PK67" s="82"/>
      <c r="PL67" s="82"/>
      <c r="PM67" s="82"/>
      <c r="PN67" s="82"/>
      <c r="PO67" s="82"/>
      <c r="PP67" s="82"/>
      <c r="PQ67" s="82"/>
      <c r="PR67" s="82"/>
      <c r="PS67" s="82"/>
      <c r="PT67" s="82"/>
      <c r="PU67" s="82"/>
      <c r="PV67" s="82"/>
      <c r="PW67" s="82"/>
      <c r="PX67" s="82"/>
      <c r="PY67" s="82"/>
      <c r="PZ67" s="82"/>
      <c r="QA67" s="82"/>
      <c r="QB67" s="82"/>
      <c r="QC67" s="82"/>
      <c r="QD67" s="82"/>
      <c r="QE67" s="82"/>
      <c r="QF67" s="82"/>
      <c r="QG67" s="82"/>
      <c r="QH67" s="82"/>
      <c r="QI67" s="82"/>
      <c r="QJ67" s="82"/>
      <c r="QK67" s="82"/>
      <c r="QL67" s="82"/>
      <c r="QM67" s="82"/>
      <c r="QN67" s="82"/>
      <c r="QO67" s="82"/>
      <c r="QP67" s="82"/>
      <c r="QQ67" s="82"/>
      <c r="QR67" s="82"/>
      <c r="QS67" s="82"/>
      <c r="QT67" s="82"/>
      <c r="QU67" s="82"/>
      <c r="QV67" s="82"/>
      <c r="QW67" s="82"/>
      <c r="QX67" s="82"/>
      <c r="QY67" s="82"/>
      <c r="QZ67" s="82"/>
      <c r="RA67" s="82"/>
      <c r="RB67" s="82"/>
      <c r="RC67" s="82"/>
      <c r="RD67" s="82"/>
      <c r="RE67" s="82"/>
      <c r="RF67" s="82"/>
      <c r="RG67" s="82"/>
      <c r="RH67" s="82"/>
      <c r="RI67" s="82"/>
      <c r="RJ67" s="82"/>
      <c r="RK67" s="82"/>
      <c r="RL67" s="82"/>
    </row>
    <row r="68" spans="1:480" s="102" customFormat="1" ht="93" customHeight="1" x14ac:dyDescent="0.25">
      <c r="A68" s="513"/>
      <c r="B68" s="514"/>
      <c r="C68" s="96" t="s">
        <v>236</v>
      </c>
      <c r="D68" s="144" t="s">
        <v>154</v>
      </c>
      <c r="E68" s="79"/>
      <c r="F68" s="170">
        <v>197071.2</v>
      </c>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c r="CP68" s="82"/>
      <c r="CQ68" s="82"/>
      <c r="CR68" s="82"/>
      <c r="CS68" s="82"/>
      <c r="CT68" s="82"/>
      <c r="CU68" s="82"/>
      <c r="CV68" s="82"/>
      <c r="CW68" s="82"/>
      <c r="CX68" s="82"/>
      <c r="CY68" s="82"/>
      <c r="CZ68" s="82"/>
      <c r="DA68" s="82"/>
      <c r="DB68" s="82"/>
      <c r="DC68" s="82"/>
      <c r="DD68" s="82"/>
      <c r="DE68" s="82"/>
      <c r="DF68" s="82"/>
      <c r="DG68" s="82"/>
      <c r="DH68" s="82"/>
      <c r="DI68" s="82"/>
      <c r="DJ68" s="82"/>
      <c r="DK68" s="82"/>
      <c r="DL68" s="82"/>
      <c r="DM68" s="82"/>
      <c r="DN68" s="82"/>
      <c r="DO68" s="82"/>
      <c r="DP68" s="82"/>
      <c r="DQ68" s="82"/>
      <c r="DR68" s="82"/>
      <c r="DS68" s="82"/>
      <c r="DT68" s="82"/>
      <c r="DU68" s="82"/>
      <c r="DV68" s="82"/>
      <c r="DW68" s="82"/>
      <c r="DX68" s="82"/>
      <c r="DY68" s="82"/>
      <c r="DZ68" s="82"/>
      <c r="EA68" s="82"/>
      <c r="EB68" s="82"/>
      <c r="EC68" s="82"/>
      <c r="ED68" s="82"/>
      <c r="EE68" s="82"/>
      <c r="EF68" s="82"/>
      <c r="EG68" s="82"/>
      <c r="EH68" s="82"/>
      <c r="EI68" s="82"/>
      <c r="EJ68" s="82"/>
      <c r="EK68" s="82"/>
      <c r="EL68" s="82"/>
      <c r="EM68" s="82"/>
      <c r="EN68" s="82"/>
      <c r="EO68" s="82"/>
      <c r="EP68" s="82"/>
      <c r="EQ68" s="82"/>
      <c r="ER68" s="82"/>
      <c r="ES68" s="82"/>
      <c r="ET68" s="82"/>
      <c r="EU68" s="82"/>
      <c r="EV68" s="82"/>
      <c r="EW68" s="82"/>
      <c r="EX68" s="82"/>
      <c r="EY68" s="82"/>
      <c r="EZ68" s="82"/>
      <c r="FA68" s="82"/>
      <c r="FB68" s="82"/>
      <c r="FC68" s="82"/>
      <c r="FD68" s="82"/>
      <c r="FE68" s="82"/>
      <c r="FF68" s="82"/>
      <c r="FG68" s="82"/>
      <c r="FH68" s="82"/>
      <c r="FI68" s="82"/>
      <c r="FJ68" s="82"/>
      <c r="FK68" s="82"/>
      <c r="FL68" s="82"/>
      <c r="FM68" s="82"/>
      <c r="FN68" s="82"/>
      <c r="FO68" s="82"/>
      <c r="FP68" s="82"/>
      <c r="FQ68" s="82"/>
      <c r="FR68" s="82"/>
      <c r="FS68" s="82"/>
      <c r="FT68" s="82"/>
      <c r="FU68" s="82"/>
      <c r="FV68" s="82"/>
      <c r="FW68" s="82"/>
      <c r="FX68" s="82"/>
      <c r="FY68" s="82"/>
      <c r="FZ68" s="82"/>
      <c r="GA68" s="82"/>
      <c r="GB68" s="82"/>
      <c r="GC68" s="82"/>
      <c r="GD68" s="82"/>
      <c r="GE68" s="82"/>
      <c r="GF68" s="82"/>
      <c r="GG68" s="82"/>
      <c r="GH68" s="82"/>
      <c r="GI68" s="82"/>
      <c r="GJ68" s="82"/>
      <c r="GK68" s="82"/>
      <c r="GL68" s="82"/>
      <c r="GM68" s="82"/>
      <c r="GN68" s="82"/>
      <c r="GO68" s="82"/>
      <c r="GP68" s="82"/>
      <c r="GQ68" s="82"/>
      <c r="GR68" s="82"/>
      <c r="GS68" s="82"/>
      <c r="GT68" s="82"/>
      <c r="GU68" s="82"/>
      <c r="GV68" s="82"/>
      <c r="GW68" s="82"/>
      <c r="GX68" s="82"/>
      <c r="GY68" s="82"/>
      <c r="GZ68" s="82"/>
      <c r="HA68" s="82"/>
      <c r="HB68" s="82"/>
      <c r="HC68" s="82"/>
      <c r="HD68" s="82"/>
      <c r="HE68" s="82"/>
      <c r="HF68" s="82"/>
      <c r="HG68" s="82"/>
      <c r="HH68" s="82"/>
      <c r="HI68" s="82"/>
      <c r="HJ68" s="82"/>
      <c r="HK68" s="82"/>
      <c r="HL68" s="82"/>
      <c r="HM68" s="82"/>
      <c r="HN68" s="82"/>
      <c r="HO68" s="82"/>
      <c r="HP68" s="82"/>
      <c r="HQ68" s="82"/>
      <c r="HR68" s="82"/>
      <c r="HS68" s="82"/>
      <c r="HT68" s="82"/>
      <c r="HU68" s="82"/>
      <c r="HV68" s="82"/>
      <c r="HW68" s="82"/>
      <c r="HX68" s="82"/>
      <c r="HY68" s="82"/>
      <c r="HZ68" s="82"/>
      <c r="IA68" s="82"/>
      <c r="IB68" s="82"/>
      <c r="IC68" s="82"/>
      <c r="ID68" s="82"/>
      <c r="IE68" s="82"/>
      <c r="IF68" s="82"/>
      <c r="IG68" s="82"/>
      <c r="IH68" s="82"/>
      <c r="II68" s="82"/>
      <c r="IJ68" s="82"/>
      <c r="IK68" s="82"/>
      <c r="IL68" s="82"/>
      <c r="IM68" s="82"/>
      <c r="IN68" s="82"/>
      <c r="IO68" s="82"/>
      <c r="IP68" s="82"/>
      <c r="IQ68" s="82"/>
      <c r="IR68" s="82"/>
      <c r="IS68" s="82"/>
      <c r="IT68" s="82"/>
      <c r="IU68" s="82"/>
      <c r="IV68" s="82"/>
      <c r="IW68" s="82"/>
      <c r="IX68" s="82"/>
      <c r="IY68" s="82"/>
      <c r="IZ68" s="82"/>
      <c r="JA68" s="82"/>
      <c r="JB68" s="82"/>
      <c r="JC68" s="82"/>
      <c r="JD68" s="82"/>
      <c r="JE68" s="82"/>
      <c r="JF68" s="82"/>
      <c r="JG68" s="82"/>
      <c r="JH68" s="82"/>
      <c r="JI68" s="82"/>
      <c r="JJ68" s="82"/>
      <c r="JK68" s="82"/>
      <c r="JL68" s="82"/>
      <c r="JM68" s="82"/>
      <c r="JN68" s="82"/>
      <c r="JO68" s="82"/>
      <c r="JP68" s="82"/>
      <c r="JQ68" s="82"/>
      <c r="JR68" s="82"/>
      <c r="JS68" s="82"/>
      <c r="JT68" s="82"/>
      <c r="JU68" s="82"/>
      <c r="JV68" s="82"/>
      <c r="JW68" s="82"/>
      <c r="JX68" s="82"/>
      <c r="JY68" s="82"/>
      <c r="JZ68" s="82"/>
      <c r="KA68" s="82"/>
      <c r="KB68" s="82"/>
      <c r="KC68" s="82"/>
      <c r="KD68" s="82"/>
      <c r="KE68" s="82"/>
      <c r="KF68" s="82"/>
      <c r="KG68" s="82"/>
      <c r="KH68" s="82"/>
      <c r="KI68" s="82"/>
      <c r="KJ68" s="82"/>
      <c r="KK68" s="82"/>
      <c r="KL68" s="82"/>
      <c r="KM68" s="82"/>
      <c r="KN68" s="82"/>
      <c r="KO68" s="82"/>
      <c r="KP68" s="82"/>
      <c r="KQ68" s="82"/>
      <c r="KR68" s="82"/>
      <c r="KS68" s="82"/>
      <c r="KT68" s="82"/>
      <c r="KU68" s="82"/>
      <c r="KV68" s="82"/>
      <c r="KW68" s="82"/>
      <c r="KX68" s="82"/>
      <c r="KY68" s="82"/>
      <c r="KZ68" s="82"/>
      <c r="LA68" s="82"/>
      <c r="LB68" s="82"/>
      <c r="LC68" s="82"/>
      <c r="LD68" s="82"/>
      <c r="LE68" s="82"/>
      <c r="LF68" s="82"/>
      <c r="LG68" s="82"/>
      <c r="LH68" s="82"/>
      <c r="LI68" s="82"/>
      <c r="LJ68" s="82"/>
      <c r="LK68" s="82"/>
      <c r="LL68" s="82"/>
      <c r="LM68" s="82"/>
      <c r="LN68" s="82"/>
      <c r="LO68" s="82"/>
      <c r="LP68" s="82"/>
      <c r="LQ68" s="82"/>
      <c r="LR68" s="82"/>
      <c r="LS68" s="82"/>
      <c r="LT68" s="82"/>
      <c r="LU68" s="82"/>
      <c r="LV68" s="82"/>
      <c r="LW68" s="82"/>
      <c r="LX68" s="82"/>
      <c r="LY68" s="82"/>
      <c r="LZ68" s="82"/>
      <c r="MA68" s="82"/>
      <c r="MB68" s="82"/>
      <c r="MC68" s="82"/>
      <c r="MD68" s="82"/>
      <c r="ME68" s="82"/>
      <c r="MF68" s="82"/>
      <c r="MG68" s="82"/>
      <c r="MH68" s="82"/>
      <c r="MI68" s="82"/>
      <c r="MJ68" s="82"/>
      <c r="MK68" s="82"/>
      <c r="ML68" s="82"/>
      <c r="MM68" s="82"/>
      <c r="MN68" s="82"/>
      <c r="MO68" s="82"/>
      <c r="MP68" s="82"/>
      <c r="MQ68" s="82"/>
      <c r="MR68" s="82"/>
      <c r="MS68" s="82"/>
      <c r="MT68" s="82"/>
      <c r="MU68" s="82"/>
      <c r="MV68" s="82"/>
      <c r="MW68" s="82"/>
      <c r="MX68" s="82"/>
      <c r="MY68" s="82"/>
      <c r="MZ68" s="82"/>
      <c r="NA68" s="82"/>
      <c r="NB68" s="82"/>
      <c r="NC68" s="82"/>
      <c r="ND68" s="82"/>
      <c r="NE68" s="82"/>
      <c r="NF68" s="82"/>
      <c r="NG68" s="82"/>
      <c r="NH68" s="82"/>
      <c r="NI68" s="82"/>
      <c r="NJ68" s="82"/>
      <c r="NK68" s="82"/>
      <c r="NL68" s="82"/>
      <c r="NM68" s="82"/>
      <c r="NN68" s="82"/>
      <c r="NO68" s="82"/>
      <c r="NP68" s="82"/>
      <c r="NQ68" s="82"/>
      <c r="NR68" s="82"/>
      <c r="NS68" s="82"/>
      <c r="NT68" s="82"/>
      <c r="NU68" s="82"/>
      <c r="NV68" s="82"/>
      <c r="NW68" s="82"/>
      <c r="NX68" s="82"/>
      <c r="NY68" s="82"/>
      <c r="NZ68" s="82"/>
      <c r="OA68" s="82"/>
      <c r="OB68" s="82"/>
      <c r="OC68" s="82"/>
      <c r="OD68" s="82"/>
      <c r="OE68" s="82"/>
      <c r="OF68" s="82"/>
      <c r="OG68" s="82"/>
      <c r="OH68" s="82"/>
      <c r="OI68" s="82"/>
      <c r="OJ68" s="82"/>
      <c r="OK68" s="82"/>
      <c r="OL68" s="82"/>
      <c r="OM68" s="82"/>
      <c r="ON68" s="82"/>
      <c r="OO68" s="82"/>
      <c r="OP68" s="82"/>
      <c r="OQ68" s="82"/>
      <c r="OR68" s="82"/>
      <c r="OS68" s="82"/>
      <c r="OT68" s="82"/>
      <c r="OU68" s="82"/>
      <c r="OV68" s="82"/>
      <c r="OW68" s="82"/>
      <c r="OX68" s="82"/>
      <c r="OY68" s="82"/>
      <c r="OZ68" s="82"/>
      <c r="PA68" s="82"/>
      <c r="PB68" s="82"/>
      <c r="PC68" s="82"/>
      <c r="PD68" s="82"/>
      <c r="PE68" s="82"/>
      <c r="PF68" s="82"/>
      <c r="PG68" s="82"/>
      <c r="PH68" s="82"/>
      <c r="PI68" s="82"/>
      <c r="PJ68" s="82"/>
      <c r="PK68" s="82"/>
      <c r="PL68" s="82"/>
      <c r="PM68" s="82"/>
      <c r="PN68" s="82"/>
      <c r="PO68" s="82"/>
      <c r="PP68" s="82"/>
      <c r="PQ68" s="82"/>
      <c r="PR68" s="82"/>
      <c r="PS68" s="82"/>
      <c r="PT68" s="82"/>
      <c r="PU68" s="82"/>
      <c r="PV68" s="82"/>
      <c r="PW68" s="82"/>
      <c r="PX68" s="82"/>
      <c r="PY68" s="82"/>
      <c r="PZ68" s="82"/>
      <c r="QA68" s="82"/>
      <c r="QB68" s="82"/>
      <c r="QC68" s="82"/>
      <c r="QD68" s="82"/>
      <c r="QE68" s="82"/>
      <c r="QF68" s="82"/>
      <c r="QG68" s="82"/>
      <c r="QH68" s="82"/>
      <c r="QI68" s="82"/>
      <c r="QJ68" s="82"/>
      <c r="QK68" s="82"/>
      <c r="QL68" s="82"/>
      <c r="QM68" s="82"/>
      <c r="QN68" s="82"/>
      <c r="QO68" s="82"/>
      <c r="QP68" s="82"/>
      <c r="QQ68" s="82"/>
      <c r="QR68" s="82"/>
      <c r="QS68" s="82"/>
      <c r="QT68" s="82"/>
      <c r="QU68" s="82"/>
      <c r="QV68" s="82"/>
      <c r="QW68" s="82"/>
      <c r="QX68" s="82"/>
      <c r="QY68" s="82"/>
      <c r="QZ68" s="82"/>
      <c r="RA68" s="82"/>
      <c r="RB68" s="82"/>
      <c r="RC68" s="82"/>
      <c r="RD68" s="82"/>
      <c r="RE68" s="82"/>
      <c r="RF68" s="82"/>
      <c r="RG68" s="82"/>
      <c r="RH68" s="82"/>
      <c r="RI68" s="82"/>
      <c r="RJ68" s="82"/>
      <c r="RK68" s="82"/>
      <c r="RL68" s="82"/>
    </row>
    <row r="69" spans="1:480" s="102" customFormat="1" ht="69" x14ac:dyDescent="0.25">
      <c r="A69" s="513"/>
      <c r="B69" s="514"/>
      <c r="C69" s="96" t="s">
        <v>219</v>
      </c>
      <c r="D69" s="83" t="s">
        <v>92</v>
      </c>
      <c r="E69" s="143"/>
      <c r="F69" s="170">
        <v>181522.6</v>
      </c>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c r="EO69" s="82"/>
      <c r="EP69" s="82"/>
      <c r="EQ69" s="82"/>
      <c r="ER69" s="82"/>
      <c r="ES69" s="82"/>
      <c r="ET69" s="82"/>
      <c r="EU69" s="82"/>
      <c r="EV69" s="82"/>
      <c r="EW69" s="82"/>
      <c r="EX69" s="82"/>
      <c r="EY69" s="82"/>
      <c r="EZ69" s="82"/>
      <c r="FA69" s="82"/>
      <c r="FB69" s="82"/>
      <c r="FC69" s="82"/>
      <c r="FD69" s="82"/>
      <c r="FE69" s="82"/>
      <c r="FF69" s="82"/>
      <c r="FG69" s="82"/>
      <c r="FH69" s="82"/>
      <c r="FI69" s="82"/>
      <c r="FJ69" s="82"/>
      <c r="FK69" s="82"/>
      <c r="FL69" s="82"/>
      <c r="FM69" s="82"/>
      <c r="FN69" s="82"/>
      <c r="FO69" s="82"/>
      <c r="FP69" s="82"/>
      <c r="FQ69" s="82"/>
      <c r="FR69" s="82"/>
      <c r="FS69" s="82"/>
      <c r="FT69" s="82"/>
      <c r="FU69" s="82"/>
      <c r="FV69" s="82"/>
      <c r="FW69" s="82"/>
      <c r="FX69" s="82"/>
      <c r="FY69" s="82"/>
      <c r="FZ69" s="82"/>
      <c r="GA69" s="82"/>
      <c r="GB69" s="82"/>
      <c r="GC69" s="82"/>
      <c r="GD69" s="82"/>
      <c r="GE69" s="82"/>
      <c r="GF69" s="82"/>
      <c r="GG69" s="82"/>
      <c r="GH69" s="82"/>
      <c r="GI69" s="82"/>
      <c r="GJ69" s="82"/>
      <c r="GK69" s="82"/>
      <c r="GL69" s="82"/>
      <c r="GM69" s="82"/>
      <c r="GN69" s="82"/>
      <c r="GO69" s="82"/>
      <c r="GP69" s="82"/>
      <c r="GQ69" s="82"/>
      <c r="GR69" s="82"/>
      <c r="GS69" s="82"/>
      <c r="GT69" s="82"/>
      <c r="GU69" s="82"/>
      <c r="GV69" s="82"/>
      <c r="GW69" s="82"/>
      <c r="GX69" s="82"/>
      <c r="GY69" s="82"/>
      <c r="GZ69" s="82"/>
      <c r="HA69" s="82"/>
      <c r="HB69" s="82"/>
      <c r="HC69" s="82"/>
      <c r="HD69" s="82"/>
      <c r="HE69" s="82"/>
      <c r="HF69" s="82"/>
      <c r="HG69" s="82"/>
      <c r="HH69" s="82"/>
      <c r="HI69" s="82"/>
      <c r="HJ69" s="82"/>
      <c r="HK69" s="82"/>
      <c r="HL69" s="82"/>
      <c r="HM69" s="82"/>
      <c r="HN69" s="82"/>
      <c r="HO69" s="82"/>
      <c r="HP69" s="82"/>
      <c r="HQ69" s="82"/>
      <c r="HR69" s="82"/>
      <c r="HS69" s="82"/>
      <c r="HT69" s="82"/>
      <c r="HU69" s="82"/>
      <c r="HV69" s="82"/>
      <c r="HW69" s="82"/>
      <c r="HX69" s="82"/>
      <c r="HY69" s="82"/>
      <c r="HZ69" s="82"/>
      <c r="IA69" s="82"/>
      <c r="IB69" s="82"/>
      <c r="IC69" s="82"/>
      <c r="ID69" s="82"/>
      <c r="IE69" s="82"/>
      <c r="IF69" s="82"/>
      <c r="IG69" s="82"/>
      <c r="IH69" s="82"/>
      <c r="II69" s="82"/>
      <c r="IJ69" s="82"/>
      <c r="IK69" s="82"/>
      <c r="IL69" s="82"/>
      <c r="IM69" s="82"/>
      <c r="IN69" s="82"/>
      <c r="IO69" s="82"/>
      <c r="IP69" s="82"/>
      <c r="IQ69" s="82"/>
      <c r="IR69" s="82"/>
      <c r="IS69" s="82"/>
      <c r="IT69" s="82"/>
      <c r="IU69" s="82"/>
      <c r="IV69" s="82"/>
      <c r="IW69" s="82"/>
      <c r="IX69" s="82"/>
      <c r="IY69" s="82"/>
      <c r="IZ69" s="82"/>
      <c r="JA69" s="82"/>
      <c r="JB69" s="82"/>
      <c r="JC69" s="82"/>
      <c r="JD69" s="82"/>
      <c r="JE69" s="82"/>
      <c r="JF69" s="82"/>
      <c r="JG69" s="82"/>
      <c r="JH69" s="82"/>
      <c r="JI69" s="82"/>
      <c r="JJ69" s="82"/>
      <c r="JK69" s="82"/>
      <c r="JL69" s="82"/>
      <c r="JM69" s="82"/>
      <c r="JN69" s="82"/>
      <c r="JO69" s="82"/>
      <c r="JP69" s="82"/>
      <c r="JQ69" s="82"/>
      <c r="JR69" s="82"/>
      <c r="JS69" s="82"/>
      <c r="JT69" s="82"/>
      <c r="JU69" s="82"/>
      <c r="JV69" s="82"/>
      <c r="JW69" s="82"/>
      <c r="JX69" s="82"/>
      <c r="JY69" s="82"/>
      <c r="JZ69" s="82"/>
      <c r="KA69" s="82"/>
      <c r="KB69" s="82"/>
      <c r="KC69" s="82"/>
      <c r="KD69" s="82"/>
      <c r="KE69" s="82"/>
      <c r="KF69" s="82"/>
      <c r="KG69" s="82"/>
      <c r="KH69" s="82"/>
      <c r="KI69" s="82"/>
      <c r="KJ69" s="82"/>
      <c r="KK69" s="82"/>
      <c r="KL69" s="82"/>
      <c r="KM69" s="82"/>
      <c r="KN69" s="82"/>
      <c r="KO69" s="82"/>
      <c r="KP69" s="82"/>
      <c r="KQ69" s="82"/>
      <c r="KR69" s="82"/>
      <c r="KS69" s="82"/>
      <c r="KT69" s="82"/>
      <c r="KU69" s="82"/>
      <c r="KV69" s="82"/>
      <c r="KW69" s="82"/>
      <c r="KX69" s="82"/>
      <c r="KY69" s="82"/>
      <c r="KZ69" s="82"/>
      <c r="LA69" s="82"/>
      <c r="LB69" s="82"/>
      <c r="LC69" s="82"/>
      <c r="LD69" s="82"/>
      <c r="LE69" s="82"/>
      <c r="LF69" s="82"/>
      <c r="LG69" s="82"/>
      <c r="LH69" s="82"/>
      <c r="LI69" s="82"/>
      <c r="LJ69" s="82"/>
      <c r="LK69" s="82"/>
      <c r="LL69" s="82"/>
      <c r="LM69" s="82"/>
      <c r="LN69" s="82"/>
      <c r="LO69" s="82"/>
      <c r="LP69" s="82"/>
      <c r="LQ69" s="82"/>
      <c r="LR69" s="82"/>
      <c r="LS69" s="82"/>
      <c r="LT69" s="82"/>
      <c r="LU69" s="82"/>
      <c r="LV69" s="82"/>
      <c r="LW69" s="82"/>
      <c r="LX69" s="82"/>
      <c r="LY69" s="82"/>
      <c r="LZ69" s="82"/>
      <c r="MA69" s="82"/>
      <c r="MB69" s="82"/>
      <c r="MC69" s="82"/>
      <c r="MD69" s="82"/>
      <c r="ME69" s="82"/>
      <c r="MF69" s="82"/>
      <c r="MG69" s="82"/>
      <c r="MH69" s="82"/>
      <c r="MI69" s="82"/>
      <c r="MJ69" s="82"/>
      <c r="MK69" s="82"/>
      <c r="ML69" s="82"/>
      <c r="MM69" s="82"/>
      <c r="MN69" s="82"/>
      <c r="MO69" s="82"/>
      <c r="MP69" s="82"/>
      <c r="MQ69" s="82"/>
      <c r="MR69" s="82"/>
      <c r="MS69" s="82"/>
      <c r="MT69" s="82"/>
      <c r="MU69" s="82"/>
      <c r="MV69" s="82"/>
      <c r="MW69" s="82"/>
      <c r="MX69" s="82"/>
      <c r="MY69" s="82"/>
      <c r="MZ69" s="82"/>
      <c r="NA69" s="82"/>
      <c r="NB69" s="82"/>
      <c r="NC69" s="82"/>
      <c r="ND69" s="82"/>
      <c r="NE69" s="82"/>
      <c r="NF69" s="82"/>
      <c r="NG69" s="82"/>
      <c r="NH69" s="82"/>
      <c r="NI69" s="82"/>
      <c r="NJ69" s="82"/>
      <c r="NK69" s="82"/>
      <c r="NL69" s="82"/>
      <c r="NM69" s="82"/>
      <c r="NN69" s="82"/>
      <c r="NO69" s="82"/>
      <c r="NP69" s="82"/>
      <c r="NQ69" s="82"/>
      <c r="NR69" s="82"/>
      <c r="NS69" s="82"/>
      <c r="NT69" s="82"/>
      <c r="NU69" s="82"/>
      <c r="NV69" s="82"/>
      <c r="NW69" s="82"/>
      <c r="NX69" s="82"/>
      <c r="NY69" s="82"/>
      <c r="NZ69" s="82"/>
      <c r="OA69" s="82"/>
      <c r="OB69" s="82"/>
      <c r="OC69" s="82"/>
      <c r="OD69" s="82"/>
      <c r="OE69" s="82"/>
      <c r="OF69" s="82"/>
      <c r="OG69" s="82"/>
      <c r="OH69" s="82"/>
      <c r="OI69" s="82"/>
      <c r="OJ69" s="82"/>
      <c r="OK69" s="82"/>
      <c r="OL69" s="82"/>
      <c r="OM69" s="82"/>
      <c r="ON69" s="82"/>
      <c r="OO69" s="82"/>
      <c r="OP69" s="82"/>
      <c r="OQ69" s="82"/>
      <c r="OR69" s="82"/>
      <c r="OS69" s="82"/>
      <c r="OT69" s="82"/>
      <c r="OU69" s="82"/>
      <c r="OV69" s="82"/>
      <c r="OW69" s="82"/>
      <c r="OX69" s="82"/>
      <c r="OY69" s="82"/>
      <c r="OZ69" s="82"/>
      <c r="PA69" s="82"/>
      <c r="PB69" s="82"/>
      <c r="PC69" s="82"/>
      <c r="PD69" s="82"/>
      <c r="PE69" s="82"/>
      <c r="PF69" s="82"/>
      <c r="PG69" s="82"/>
      <c r="PH69" s="82"/>
      <c r="PI69" s="82"/>
      <c r="PJ69" s="82"/>
      <c r="PK69" s="82"/>
      <c r="PL69" s="82"/>
      <c r="PM69" s="82"/>
      <c r="PN69" s="82"/>
      <c r="PO69" s="82"/>
      <c r="PP69" s="82"/>
      <c r="PQ69" s="82"/>
      <c r="PR69" s="82"/>
      <c r="PS69" s="82"/>
      <c r="PT69" s="82"/>
      <c r="PU69" s="82"/>
      <c r="PV69" s="82"/>
      <c r="PW69" s="82"/>
      <c r="PX69" s="82"/>
      <c r="PY69" s="82"/>
      <c r="PZ69" s="82"/>
      <c r="QA69" s="82"/>
      <c r="QB69" s="82"/>
      <c r="QC69" s="82"/>
      <c r="QD69" s="82"/>
      <c r="QE69" s="82"/>
      <c r="QF69" s="82"/>
      <c r="QG69" s="82"/>
      <c r="QH69" s="82"/>
      <c r="QI69" s="82"/>
      <c r="QJ69" s="82"/>
      <c r="QK69" s="82"/>
      <c r="QL69" s="82"/>
      <c r="QM69" s="82"/>
      <c r="QN69" s="82"/>
      <c r="QO69" s="82"/>
      <c r="QP69" s="82"/>
      <c r="QQ69" s="82"/>
      <c r="QR69" s="82"/>
      <c r="QS69" s="82"/>
      <c r="QT69" s="82"/>
      <c r="QU69" s="82"/>
      <c r="QV69" s="82"/>
      <c r="QW69" s="82"/>
      <c r="QX69" s="82"/>
      <c r="QY69" s="82"/>
      <c r="QZ69" s="82"/>
      <c r="RA69" s="82"/>
      <c r="RB69" s="82"/>
      <c r="RC69" s="82"/>
      <c r="RD69" s="82"/>
      <c r="RE69" s="82"/>
      <c r="RF69" s="82"/>
      <c r="RG69" s="82"/>
      <c r="RH69" s="82"/>
      <c r="RI69" s="82"/>
      <c r="RJ69" s="82"/>
      <c r="RK69" s="82"/>
      <c r="RL69" s="82"/>
    </row>
    <row r="70" spans="1:480" s="102" customFormat="1" ht="86.25" customHeight="1" x14ac:dyDescent="0.25">
      <c r="A70" s="513"/>
      <c r="B70" s="514"/>
      <c r="C70" s="96" t="s">
        <v>218</v>
      </c>
      <c r="D70" s="141"/>
      <c r="E70" s="143"/>
      <c r="F70" s="170">
        <v>76870.5</v>
      </c>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c r="EO70" s="82"/>
      <c r="EP70" s="82"/>
      <c r="EQ70" s="82"/>
      <c r="ER70" s="82"/>
      <c r="ES70" s="82"/>
      <c r="ET70" s="82"/>
      <c r="EU70" s="82"/>
      <c r="EV70" s="82"/>
      <c r="EW70" s="82"/>
      <c r="EX70" s="82"/>
      <c r="EY70" s="82"/>
      <c r="EZ70" s="82"/>
      <c r="FA70" s="82"/>
      <c r="FB70" s="82"/>
      <c r="FC70" s="82"/>
      <c r="FD70" s="82"/>
      <c r="FE70" s="82"/>
      <c r="FF70" s="82"/>
      <c r="FG70" s="82"/>
      <c r="FH70" s="82"/>
      <c r="FI70" s="82"/>
      <c r="FJ70" s="82"/>
      <c r="FK70" s="82"/>
      <c r="FL70" s="82"/>
      <c r="FM70" s="82"/>
      <c r="FN70" s="82"/>
      <c r="FO70" s="82"/>
      <c r="FP70" s="82"/>
      <c r="FQ70" s="82"/>
      <c r="FR70" s="82"/>
      <c r="FS70" s="82"/>
      <c r="FT70" s="82"/>
      <c r="FU70" s="82"/>
      <c r="FV70" s="82"/>
      <c r="FW70" s="82"/>
      <c r="FX70" s="82"/>
      <c r="FY70" s="82"/>
      <c r="FZ70" s="82"/>
      <c r="GA70" s="82"/>
      <c r="GB70" s="82"/>
      <c r="GC70" s="82"/>
      <c r="GD70" s="82"/>
      <c r="GE70" s="82"/>
      <c r="GF70" s="82"/>
      <c r="GG70" s="82"/>
      <c r="GH70" s="82"/>
      <c r="GI70" s="82"/>
      <c r="GJ70" s="82"/>
      <c r="GK70" s="82"/>
      <c r="GL70" s="82"/>
      <c r="GM70" s="82"/>
      <c r="GN70" s="82"/>
      <c r="GO70" s="82"/>
      <c r="GP70" s="82"/>
      <c r="GQ70" s="82"/>
      <c r="GR70" s="82"/>
      <c r="GS70" s="82"/>
      <c r="GT70" s="82"/>
      <c r="GU70" s="82"/>
      <c r="GV70" s="82"/>
      <c r="GW70" s="82"/>
      <c r="GX70" s="82"/>
      <c r="GY70" s="82"/>
      <c r="GZ70" s="82"/>
      <c r="HA70" s="82"/>
      <c r="HB70" s="82"/>
      <c r="HC70" s="82"/>
      <c r="HD70" s="82"/>
      <c r="HE70" s="82"/>
      <c r="HF70" s="82"/>
      <c r="HG70" s="82"/>
      <c r="HH70" s="82"/>
      <c r="HI70" s="82"/>
      <c r="HJ70" s="82"/>
      <c r="HK70" s="82"/>
      <c r="HL70" s="82"/>
      <c r="HM70" s="82"/>
      <c r="HN70" s="82"/>
      <c r="HO70" s="82"/>
      <c r="HP70" s="82"/>
      <c r="HQ70" s="82"/>
      <c r="HR70" s="82"/>
      <c r="HS70" s="82"/>
      <c r="HT70" s="82"/>
      <c r="HU70" s="82"/>
      <c r="HV70" s="82"/>
      <c r="HW70" s="82"/>
      <c r="HX70" s="82"/>
      <c r="HY70" s="82"/>
      <c r="HZ70" s="82"/>
      <c r="IA70" s="82"/>
      <c r="IB70" s="82"/>
      <c r="IC70" s="82"/>
      <c r="ID70" s="82"/>
      <c r="IE70" s="82"/>
      <c r="IF70" s="82"/>
      <c r="IG70" s="82"/>
      <c r="IH70" s="82"/>
      <c r="II70" s="82"/>
      <c r="IJ70" s="82"/>
      <c r="IK70" s="82"/>
      <c r="IL70" s="82"/>
      <c r="IM70" s="82"/>
      <c r="IN70" s="82"/>
      <c r="IO70" s="82"/>
      <c r="IP70" s="82"/>
      <c r="IQ70" s="82"/>
      <c r="IR70" s="82"/>
      <c r="IS70" s="82"/>
      <c r="IT70" s="82"/>
      <c r="IU70" s="82"/>
      <c r="IV70" s="82"/>
      <c r="IW70" s="82"/>
      <c r="IX70" s="82"/>
      <c r="IY70" s="82"/>
      <c r="IZ70" s="82"/>
      <c r="JA70" s="82"/>
      <c r="JB70" s="82"/>
      <c r="JC70" s="82"/>
      <c r="JD70" s="82"/>
      <c r="JE70" s="82"/>
      <c r="JF70" s="82"/>
      <c r="JG70" s="82"/>
      <c r="JH70" s="82"/>
      <c r="JI70" s="82"/>
      <c r="JJ70" s="82"/>
      <c r="JK70" s="82"/>
      <c r="JL70" s="82"/>
      <c r="JM70" s="82"/>
      <c r="JN70" s="82"/>
      <c r="JO70" s="82"/>
      <c r="JP70" s="82"/>
      <c r="JQ70" s="82"/>
      <c r="JR70" s="82"/>
      <c r="JS70" s="82"/>
      <c r="JT70" s="82"/>
      <c r="JU70" s="82"/>
      <c r="JV70" s="82"/>
      <c r="JW70" s="82"/>
      <c r="JX70" s="82"/>
      <c r="JY70" s="82"/>
      <c r="JZ70" s="82"/>
      <c r="KA70" s="82"/>
      <c r="KB70" s="82"/>
      <c r="KC70" s="82"/>
      <c r="KD70" s="82"/>
      <c r="KE70" s="82"/>
      <c r="KF70" s="82"/>
      <c r="KG70" s="82"/>
      <c r="KH70" s="82"/>
      <c r="KI70" s="82"/>
      <c r="KJ70" s="82"/>
      <c r="KK70" s="82"/>
      <c r="KL70" s="82"/>
      <c r="KM70" s="82"/>
      <c r="KN70" s="82"/>
      <c r="KO70" s="82"/>
      <c r="KP70" s="82"/>
      <c r="KQ70" s="82"/>
      <c r="KR70" s="82"/>
      <c r="KS70" s="82"/>
      <c r="KT70" s="82"/>
      <c r="KU70" s="82"/>
      <c r="KV70" s="82"/>
      <c r="KW70" s="82"/>
      <c r="KX70" s="82"/>
      <c r="KY70" s="82"/>
      <c r="KZ70" s="82"/>
      <c r="LA70" s="82"/>
      <c r="LB70" s="82"/>
      <c r="LC70" s="82"/>
      <c r="LD70" s="82"/>
      <c r="LE70" s="82"/>
      <c r="LF70" s="82"/>
      <c r="LG70" s="82"/>
      <c r="LH70" s="82"/>
      <c r="LI70" s="82"/>
      <c r="LJ70" s="82"/>
      <c r="LK70" s="82"/>
      <c r="LL70" s="82"/>
      <c r="LM70" s="82"/>
      <c r="LN70" s="82"/>
      <c r="LO70" s="82"/>
      <c r="LP70" s="82"/>
      <c r="LQ70" s="82"/>
      <c r="LR70" s="82"/>
      <c r="LS70" s="82"/>
      <c r="LT70" s="82"/>
      <c r="LU70" s="82"/>
      <c r="LV70" s="82"/>
      <c r="LW70" s="82"/>
      <c r="LX70" s="82"/>
      <c r="LY70" s="82"/>
      <c r="LZ70" s="82"/>
      <c r="MA70" s="82"/>
      <c r="MB70" s="82"/>
      <c r="MC70" s="82"/>
      <c r="MD70" s="82"/>
      <c r="ME70" s="82"/>
      <c r="MF70" s="82"/>
      <c r="MG70" s="82"/>
      <c r="MH70" s="82"/>
      <c r="MI70" s="82"/>
      <c r="MJ70" s="82"/>
      <c r="MK70" s="82"/>
      <c r="ML70" s="82"/>
      <c r="MM70" s="82"/>
      <c r="MN70" s="82"/>
      <c r="MO70" s="82"/>
      <c r="MP70" s="82"/>
      <c r="MQ70" s="82"/>
      <c r="MR70" s="82"/>
      <c r="MS70" s="82"/>
      <c r="MT70" s="82"/>
      <c r="MU70" s="82"/>
      <c r="MV70" s="82"/>
      <c r="MW70" s="82"/>
      <c r="MX70" s="82"/>
      <c r="MY70" s="82"/>
      <c r="MZ70" s="82"/>
      <c r="NA70" s="82"/>
      <c r="NB70" s="82"/>
      <c r="NC70" s="82"/>
      <c r="ND70" s="82"/>
      <c r="NE70" s="82"/>
      <c r="NF70" s="82"/>
      <c r="NG70" s="82"/>
      <c r="NH70" s="82"/>
      <c r="NI70" s="82"/>
      <c r="NJ70" s="82"/>
      <c r="NK70" s="82"/>
      <c r="NL70" s="82"/>
      <c r="NM70" s="82"/>
      <c r="NN70" s="82"/>
      <c r="NO70" s="82"/>
      <c r="NP70" s="82"/>
      <c r="NQ70" s="82"/>
      <c r="NR70" s="82"/>
      <c r="NS70" s="82"/>
      <c r="NT70" s="82"/>
      <c r="NU70" s="82"/>
      <c r="NV70" s="82"/>
      <c r="NW70" s="82"/>
      <c r="NX70" s="82"/>
      <c r="NY70" s="82"/>
      <c r="NZ70" s="82"/>
      <c r="OA70" s="82"/>
      <c r="OB70" s="82"/>
      <c r="OC70" s="82"/>
      <c r="OD70" s="82"/>
      <c r="OE70" s="82"/>
      <c r="OF70" s="82"/>
      <c r="OG70" s="82"/>
      <c r="OH70" s="82"/>
      <c r="OI70" s="82"/>
      <c r="OJ70" s="82"/>
      <c r="OK70" s="82"/>
      <c r="OL70" s="82"/>
      <c r="OM70" s="82"/>
      <c r="ON70" s="82"/>
      <c r="OO70" s="82"/>
      <c r="OP70" s="82"/>
      <c r="OQ70" s="82"/>
      <c r="OR70" s="82"/>
      <c r="OS70" s="82"/>
      <c r="OT70" s="82"/>
      <c r="OU70" s="82"/>
      <c r="OV70" s="82"/>
      <c r="OW70" s="82"/>
      <c r="OX70" s="82"/>
      <c r="OY70" s="82"/>
      <c r="OZ70" s="82"/>
      <c r="PA70" s="82"/>
      <c r="PB70" s="82"/>
      <c r="PC70" s="82"/>
      <c r="PD70" s="82"/>
      <c r="PE70" s="82"/>
      <c r="PF70" s="82"/>
      <c r="PG70" s="82"/>
      <c r="PH70" s="82"/>
      <c r="PI70" s="82"/>
      <c r="PJ70" s="82"/>
      <c r="PK70" s="82"/>
      <c r="PL70" s="82"/>
      <c r="PM70" s="82"/>
      <c r="PN70" s="82"/>
      <c r="PO70" s="82"/>
      <c r="PP70" s="82"/>
      <c r="PQ70" s="82"/>
      <c r="PR70" s="82"/>
      <c r="PS70" s="82"/>
      <c r="PT70" s="82"/>
      <c r="PU70" s="82"/>
      <c r="PV70" s="82"/>
      <c r="PW70" s="82"/>
      <c r="PX70" s="82"/>
      <c r="PY70" s="82"/>
      <c r="PZ70" s="82"/>
      <c r="QA70" s="82"/>
      <c r="QB70" s="82"/>
      <c r="QC70" s="82"/>
      <c r="QD70" s="82"/>
      <c r="QE70" s="82"/>
      <c r="QF70" s="82"/>
      <c r="QG70" s="82"/>
      <c r="QH70" s="82"/>
      <c r="QI70" s="82"/>
      <c r="QJ70" s="82"/>
      <c r="QK70" s="82"/>
      <c r="QL70" s="82"/>
      <c r="QM70" s="82"/>
      <c r="QN70" s="82"/>
      <c r="QO70" s="82"/>
      <c r="QP70" s="82"/>
      <c r="QQ70" s="82"/>
      <c r="QR70" s="82"/>
      <c r="QS70" s="82"/>
      <c r="QT70" s="82"/>
      <c r="QU70" s="82"/>
      <c r="QV70" s="82"/>
      <c r="QW70" s="82"/>
      <c r="QX70" s="82"/>
      <c r="QY70" s="82"/>
      <c r="QZ70" s="82"/>
      <c r="RA70" s="82"/>
      <c r="RB70" s="82"/>
      <c r="RC70" s="82"/>
      <c r="RD70" s="82"/>
      <c r="RE70" s="82"/>
      <c r="RF70" s="82"/>
      <c r="RG70" s="82"/>
      <c r="RH70" s="82"/>
      <c r="RI70" s="82"/>
      <c r="RJ70" s="82"/>
      <c r="RK70" s="82"/>
      <c r="RL70" s="82"/>
    </row>
    <row r="71" spans="1:480" s="102" customFormat="1" ht="82.5" customHeight="1" x14ac:dyDescent="0.25">
      <c r="A71" s="513"/>
      <c r="B71" s="514"/>
      <c r="C71" s="96" t="s">
        <v>226</v>
      </c>
      <c r="D71" s="140"/>
      <c r="E71" s="143"/>
      <c r="F71" s="170">
        <v>12742.7</v>
      </c>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c r="CW71" s="82"/>
      <c r="CX71" s="82"/>
      <c r="CY71" s="82"/>
      <c r="CZ71" s="82"/>
      <c r="DA71" s="82"/>
      <c r="DB71" s="82"/>
      <c r="DC71" s="82"/>
      <c r="DD71" s="82"/>
      <c r="DE71" s="82"/>
      <c r="DF71" s="82"/>
      <c r="DG71" s="82"/>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c r="EO71" s="82"/>
      <c r="EP71" s="82"/>
      <c r="EQ71" s="82"/>
      <c r="ER71" s="82"/>
      <c r="ES71" s="82"/>
      <c r="ET71" s="82"/>
      <c r="EU71" s="82"/>
      <c r="EV71" s="82"/>
      <c r="EW71" s="82"/>
      <c r="EX71" s="82"/>
      <c r="EY71" s="82"/>
      <c r="EZ71" s="82"/>
      <c r="FA71" s="82"/>
      <c r="FB71" s="82"/>
      <c r="FC71" s="82"/>
      <c r="FD71" s="82"/>
      <c r="FE71" s="82"/>
      <c r="FF71" s="82"/>
      <c r="FG71" s="82"/>
      <c r="FH71" s="82"/>
      <c r="FI71" s="82"/>
      <c r="FJ71" s="82"/>
      <c r="FK71" s="82"/>
      <c r="FL71" s="82"/>
      <c r="FM71" s="82"/>
      <c r="FN71" s="82"/>
      <c r="FO71" s="82"/>
      <c r="FP71" s="82"/>
      <c r="FQ71" s="82"/>
      <c r="FR71" s="82"/>
      <c r="FS71" s="82"/>
      <c r="FT71" s="82"/>
      <c r="FU71" s="82"/>
      <c r="FV71" s="82"/>
      <c r="FW71" s="82"/>
      <c r="FX71" s="82"/>
      <c r="FY71" s="82"/>
      <c r="FZ71" s="82"/>
      <c r="GA71" s="82"/>
      <c r="GB71" s="82"/>
      <c r="GC71" s="82"/>
      <c r="GD71" s="82"/>
      <c r="GE71" s="82"/>
      <c r="GF71" s="82"/>
      <c r="GG71" s="82"/>
      <c r="GH71" s="82"/>
      <c r="GI71" s="82"/>
      <c r="GJ71" s="82"/>
      <c r="GK71" s="82"/>
      <c r="GL71" s="82"/>
      <c r="GM71" s="82"/>
      <c r="GN71" s="82"/>
      <c r="GO71" s="82"/>
      <c r="GP71" s="82"/>
      <c r="GQ71" s="82"/>
      <c r="GR71" s="82"/>
      <c r="GS71" s="82"/>
      <c r="GT71" s="82"/>
      <c r="GU71" s="82"/>
      <c r="GV71" s="82"/>
      <c r="GW71" s="82"/>
      <c r="GX71" s="82"/>
      <c r="GY71" s="82"/>
      <c r="GZ71" s="82"/>
      <c r="HA71" s="82"/>
      <c r="HB71" s="82"/>
      <c r="HC71" s="82"/>
      <c r="HD71" s="82"/>
      <c r="HE71" s="82"/>
      <c r="HF71" s="82"/>
      <c r="HG71" s="82"/>
      <c r="HH71" s="82"/>
      <c r="HI71" s="82"/>
      <c r="HJ71" s="82"/>
      <c r="HK71" s="82"/>
      <c r="HL71" s="82"/>
      <c r="HM71" s="82"/>
      <c r="HN71" s="82"/>
      <c r="HO71" s="82"/>
      <c r="HP71" s="82"/>
      <c r="HQ71" s="82"/>
      <c r="HR71" s="82"/>
      <c r="HS71" s="82"/>
      <c r="HT71" s="82"/>
      <c r="HU71" s="82"/>
      <c r="HV71" s="82"/>
      <c r="HW71" s="82"/>
      <c r="HX71" s="82"/>
      <c r="HY71" s="82"/>
      <c r="HZ71" s="82"/>
      <c r="IA71" s="82"/>
      <c r="IB71" s="82"/>
      <c r="IC71" s="82"/>
      <c r="ID71" s="82"/>
      <c r="IE71" s="82"/>
      <c r="IF71" s="82"/>
      <c r="IG71" s="82"/>
      <c r="IH71" s="82"/>
      <c r="II71" s="82"/>
      <c r="IJ71" s="82"/>
      <c r="IK71" s="82"/>
      <c r="IL71" s="82"/>
      <c r="IM71" s="82"/>
      <c r="IN71" s="82"/>
      <c r="IO71" s="82"/>
      <c r="IP71" s="82"/>
      <c r="IQ71" s="82"/>
      <c r="IR71" s="82"/>
      <c r="IS71" s="82"/>
      <c r="IT71" s="82"/>
      <c r="IU71" s="82"/>
      <c r="IV71" s="82"/>
      <c r="IW71" s="82"/>
      <c r="IX71" s="82"/>
      <c r="IY71" s="82"/>
      <c r="IZ71" s="82"/>
      <c r="JA71" s="82"/>
      <c r="JB71" s="82"/>
      <c r="JC71" s="82"/>
      <c r="JD71" s="82"/>
      <c r="JE71" s="82"/>
      <c r="JF71" s="82"/>
      <c r="JG71" s="82"/>
      <c r="JH71" s="82"/>
      <c r="JI71" s="82"/>
      <c r="JJ71" s="82"/>
      <c r="JK71" s="82"/>
      <c r="JL71" s="82"/>
      <c r="JM71" s="82"/>
      <c r="JN71" s="82"/>
      <c r="JO71" s="82"/>
      <c r="JP71" s="82"/>
      <c r="JQ71" s="82"/>
      <c r="JR71" s="82"/>
      <c r="JS71" s="82"/>
      <c r="JT71" s="82"/>
      <c r="JU71" s="82"/>
      <c r="JV71" s="82"/>
      <c r="JW71" s="82"/>
      <c r="JX71" s="82"/>
      <c r="JY71" s="82"/>
      <c r="JZ71" s="82"/>
      <c r="KA71" s="82"/>
      <c r="KB71" s="82"/>
      <c r="KC71" s="82"/>
      <c r="KD71" s="82"/>
      <c r="KE71" s="82"/>
      <c r="KF71" s="82"/>
      <c r="KG71" s="82"/>
      <c r="KH71" s="82"/>
      <c r="KI71" s="82"/>
      <c r="KJ71" s="82"/>
      <c r="KK71" s="82"/>
      <c r="KL71" s="82"/>
      <c r="KM71" s="82"/>
      <c r="KN71" s="82"/>
      <c r="KO71" s="82"/>
      <c r="KP71" s="82"/>
      <c r="KQ71" s="82"/>
      <c r="KR71" s="82"/>
      <c r="KS71" s="82"/>
      <c r="KT71" s="82"/>
      <c r="KU71" s="82"/>
      <c r="KV71" s="82"/>
      <c r="KW71" s="82"/>
      <c r="KX71" s="82"/>
      <c r="KY71" s="82"/>
      <c r="KZ71" s="82"/>
      <c r="LA71" s="82"/>
      <c r="LB71" s="82"/>
      <c r="LC71" s="82"/>
      <c r="LD71" s="82"/>
      <c r="LE71" s="82"/>
      <c r="LF71" s="82"/>
      <c r="LG71" s="82"/>
      <c r="LH71" s="82"/>
      <c r="LI71" s="82"/>
      <c r="LJ71" s="82"/>
      <c r="LK71" s="82"/>
      <c r="LL71" s="82"/>
      <c r="LM71" s="82"/>
      <c r="LN71" s="82"/>
      <c r="LO71" s="82"/>
      <c r="LP71" s="82"/>
      <c r="LQ71" s="82"/>
      <c r="LR71" s="82"/>
      <c r="LS71" s="82"/>
      <c r="LT71" s="82"/>
      <c r="LU71" s="82"/>
      <c r="LV71" s="82"/>
      <c r="LW71" s="82"/>
      <c r="LX71" s="82"/>
      <c r="LY71" s="82"/>
      <c r="LZ71" s="82"/>
      <c r="MA71" s="82"/>
      <c r="MB71" s="82"/>
      <c r="MC71" s="82"/>
      <c r="MD71" s="82"/>
      <c r="ME71" s="82"/>
      <c r="MF71" s="82"/>
      <c r="MG71" s="82"/>
      <c r="MH71" s="82"/>
      <c r="MI71" s="82"/>
      <c r="MJ71" s="82"/>
      <c r="MK71" s="82"/>
      <c r="ML71" s="82"/>
      <c r="MM71" s="82"/>
      <c r="MN71" s="82"/>
      <c r="MO71" s="82"/>
      <c r="MP71" s="82"/>
      <c r="MQ71" s="82"/>
      <c r="MR71" s="82"/>
      <c r="MS71" s="82"/>
      <c r="MT71" s="82"/>
      <c r="MU71" s="82"/>
      <c r="MV71" s="82"/>
      <c r="MW71" s="82"/>
      <c r="MX71" s="82"/>
      <c r="MY71" s="82"/>
      <c r="MZ71" s="82"/>
      <c r="NA71" s="82"/>
      <c r="NB71" s="82"/>
      <c r="NC71" s="82"/>
      <c r="ND71" s="82"/>
      <c r="NE71" s="82"/>
      <c r="NF71" s="82"/>
      <c r="NG71" s="82"/>
      <c r="NH71" s="82"/>
      <c r="NI71" s="82"/>
      <c r="NJ71" s="82"/>
      <c r="NK71" s="82"/>
      <c r="NL71" s="82"/>
      <c r="NM71" s="82"/>
      <c r="NN71" s="82"/>
      <c r="NO71" s="82"/>
      <c r="NP71" s="82"/>
      <c r="NQ71" s="82"/>
      <c r="NR71" s="82"/>
      <c r="NS71" s="82"/>
      <c r="NT71" s="82"/>
      <c r="NU71" s="82"/>
      <c r="NV71" s="82"/>
      <c r="NW71" s="82"/>
      <c r="NX71" s="82"/>
      <c r="NY71" s="82"/>
      <c r="NZ71" s="82"/>
      <c r="OA71" s="82"/>
      <c r="OB71" s="82"/>
      <c r="OC71" s="82"/>
      <c r="OD71" s="82"/>
      <c r="OE71" s="82"/>
      <c r="OF71" s="82"/>
      <c r="OG71" s="82"/>
      <c r="OH71" s="82"/>
      <c r="OI71" s="82"/>
      <c r="OJ71" s="82"/>
      <c r="OK71" s="82"/>
      <c r="OL71" s="82"/>
      <c r="OM71" s="82"/>
      <c r="ON71" s="82"/>
      <c r="OO71" s="82"/>
      <c r="OP71" s="82"/>
      <c r="OQ71" s="82"/>
      <c r="OR71" s="82"/>
      <c r="OS71" s="82"/>
      <c r="OT71" s="82"/>
      <c r="OU71" s="82"/>
      <c r="OV71" s="82"/>
      <c r="OW71" s="82"/>
      <c r="OX71" s="82"/>
      <c r="OY71" s="82"/>
      <c r="OZ71" s="82"/>
      <c r="PA71" s="82"/>
      <c r="PB71" s="82"/>
      <c r="PC71" s="82"/>
      <c r="PD71" s="82"/>
      <c r="PE71" s="82"/>
      <c r="PF71" s="82"/>
      <c r="PG71" s="82"/>
      <c r="PH71" s="82"/>
      <c r="PI71" s="82"/>
      <c r="PJ71" s="82"/>
      <c r="PK71" s="82"/>
      <c r="PL71" s="82"/>
      <c r="PM71" s="82"/>
      <c r="PN71" s="82"/>
      <c r="PO71" s="82"/>
      <c r="PP71" s="82"/>
      <c r="PQ71" s="82"/>
      <c r="PR71" s="82"/>
      <c r="PS71" s="82"/>
      <c r="PT71" s="82"/>
      <c r="PU71" s="82"/>
      <c r="PV71" s="82"/>
      <c r="PW71" s="82"/>
      <c r="PX71" s="82"/>
      <c r="PY71" s="82"/>
      <c r="PZ71" s="82"/>
      <c r="QA71" s="82"/>
      <c r="QB71" s="82"/>
      <c r="QC71" s="82"/>
      <c r="QD71" s="82"/>
      <c r="QE71" s="82"/>
      <c r="QF71" s="82"/>
      <c r="QG71" s="82"/>
      <c r="QH71" s="82"/>
      <c r="QI71" s="82"/>
      <c r="QJ71" s="82"/>
      <c r="QK71" s="82"/>
      <c r="QL71" s="82"/>
      <c r="QM71" s="82"/>
      <c r="QN71" s="82"/>
      <c r="QO71" s="82"/>
      <c r="QP71" s="82"/>
      <c r="QQ71" s="82"/>
      <c r="QR71" s="82"/>
      <c r="QS71" s="82"/>
      <c r="QT71" s="82"/>
      <c r="QU71" s="82"/>
      <c r="QV71" s="82"/>
      <c r="QW71" s="82"/>
      <c r="QX71" s="82"/>
      <c r="QY71" s="82"/>
      <c r="QZ71" s="82"/>
      <c r="RA71" s="82"/>
      <c r="RB71" s="82"/>
      <c r="RC71" s="82"/>
      <c r="RD71" s="82"/>
      <c r="RE71" s="82"/>
      <c r="RF71" s="82"/>
      <c r="RG71" s="82"/>
      <c r="RH71" s="82"/>
      <c r="RI71" s="82"/>
      <c r="RJ71" s="82"/>
      <c r="RK71" s="82"/>
      <c r="RL71" s="82"/>
    </row>
    <row r="72" spans="1:480" s="102" customFormat="1" ht="87" customHeight="1" x14ac:dyDescent="0.25">
      <c r="A72" s="513"/>
      <c r="B72" s="514"/>
      <c r="C72" s="96" t="s">
        <v>237</v>
      </c>
      <c r="D72" s="140" t="s">
        <v>155</v>
      </c>
      <c r="E72" s="143"/>
      <c r="F72" s="170">
        <v>30693.5</v>
      </c>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c r="CW72" s="82"/>
      <c r="CX72" s="82"/>
      <c r="CY72" s="82"/>
      <c r="CZ72" s="82"/>
      <c r="DA72" s="82"/>
      <c r="DB72" s="82"/>
      <c r="DC72" s="82"/>
      <c r="DD72" s="82"/>
      <c r="DE72" s="82"/>
      <c r="DF72" s="82"/>
      <c r="DG72" s="82"/>
      <c r="DH72" s="82"/>
      <c r="DI72" s="82"/>
      <c r="DJ72" s="82"/>
      <c r="DK72" s="82"/>
      <c r="DL72" s="82"/>
      <c r="DM72" s="82"/>
      <c r="DN72" s="82"/>
      <c r="DO72" s="82"/>
      <c r="DP72" s="82"/>
      <c r="DQ72" s="82"/>
      <c r="DR72" s="82"/>
      <c r="DS72" s="82"/>
      <c r="DT72" s="82"/>
      <c r="DU72" s="82"/>
      <c r="DV72" s="82"/>
      <c r="DW72" s="82"/>
      <c r="DX72" s="82"/>
      <c r="DY72" s="82"/>
      <c r="DZ72" s="82"/>
      <c r="EA72" s="82"/>
      <c r="EB72" s="82"/>
      <c r="EC72" s="82"/>
      <c r="ED72" s="82"/>
      <c r="EE72" s="82"/>
      <c r="EF72" s="82"/>
      <c r="EG72" s="82"/>
      <c r="EH72" s="82"/>
      <c r="EI72" s="82"/>
      <c r="EJ72" s="82"/>
      <c r="EK72" s="82"/>
      <c r="EL72" s="82"/>
      <c r="EM72" s="82"/>
      <c r="EN72" s="82"/>
      <c r="EO72" s="82"/>
      <c r="EP72" s="82"/>
      <c r="EQ72" s="82"/>
      <c r="ER72" s="82"/>
      <c r="ES72" s="82"/>
      <c r="ET72" s="82"/>
      <c r="EU72" s="82"/>
      <c r="EV72" s="82"/>
      <c r="EW72" s="82"/>
      <c r="EX72" s="82"/>
      <c r="EY72" s="82"/>
      <c r="EZ72" s="82"/>
      <c r="FA72" s="82"/>
      <c r="FB72" s="82"/>
      <c r="FC72" s="82"/>
      <c r="FD72" s="82"/>
      <c r="FE72" s="82"/>
      <c r="FF72" s="82"/>
      <c r="FG72" s="82"/>
      <c r="FH72" s="82"/>
      <c r="FI72" s="82"/>
      <c r="FJ72" s="82"/>
      <c r="FK72" s="82"/>
      <c r="FL72" s="82"/>
      <c r="FM72" s="82"/>
      <c r="FN72" s="82"/>
      <c r="FO72" s="82"/>
      <c r="FP72" s="82"/>
      <c r="FQ72" s="82"/>
      <c r="FR72" s="82"/>
      <c r="FS72" s="82"/>
      <c r="FT72" s="82"/>
      <c r="FU72" s="82"/>
      <c r="FV72" s="82"/>
      <c r="FW72" s="82"/>
      <c r="FX72" s="82"/>
      <c r="FY72" s="82"/>
      <c r="FZ72" s="82"/>
      <c r="GA72" s="82"/>
      <c r="GB72" s="82"/>
      <c r="GC72" s="82"/>
      <c r="GD72" s="82"/>
      <c r="GE72" s="82"/>
      <c r="GF72" s="82"/>
      <c r="GG72" s="82"/>
      <c r="GH72" s="82"/>
      <c r="GI72" s="82"/>
      <c r="GJ72" s="82"/>
      <c r="GK72" s="82"/>
      <c r="GL72" s="82"/>
      <c r="GM72" s="82"/>
      <c r="GN72" s="82"/>
      <c r="GO72" s="82"/>
      <c r="GP72" s="82"/>
      <c r="GQ72" s="82"/>
      <c r="GR72" s="82"/>
      <c r="GS72" s="82"/>
      <c r="GT72" s="82"/>
      <c r="GU72" s="82"/>
      <c r="GV72" s="82"/>
      <c r="GW72" s="82"/>
      <c r="GX72" s="82"/>
      <c r="GY72" s="82"/>
      <c r="GZ72" s="82"/>
      <c r="HA72" s="82"/>
      <c r="HB72" s="82"/>
      <c r="HC72" s="82"/>
      <c r="HD72" s="82"/>
      <c r="HE72" s="82"/>
      <c r="HF72" s="82"/>
      <c r="HG72" s="82"/>
      <c r="HH72" s="82"/>
      <c r="HI72" s="82"/>
      <c r="HJ72" s="82"/>
      <c r="HK72" s="82"/>
      <c r="HL72" s="82"/>
      <c r="HM72" s="82"/>
      <c r="HN72" s="82"/>
      <c r="HO72" s="82"/>
      <c r="HP72" s="82"/>
      <c r="HQ72" s="82"/>
      <c r="HR72" s="82"/>
      <c r="HS72" s="82"/>
      <c r="HT72" s="82"/>
      <c r="HU72" s="82"/>
      <c r="HV72" s="82"/>
      <c r="HW72" s="82"/>
      <c r="HX72" s="82"/>
      <c r="HY72" s="82"/>
      <c r="HZ72" s="82"/>
      <c r="IA72" s="82"/>
      <c r="IB72" s="82"/>
      <c r="IC72" s="82"/>
      <c r="ID72" s="82"/>
      <c r="IE72" s="82"/>
      <c r="IF72" s="82"/>
      <c r="IG72" s="82"/>
      <c r="IH72" s="82"/>
      <c r="II72" s="82"/>
      <c r="IJ72" s="82"/>
      <c r="IK72" s="82"/>
      <c r="IL72" s="82"/>
      <c r="IM72" s="82"/>
      <c r="IN72" s="82"/>
      <c r="IO72" s="82"/>
      <c r="IP72" s="82"/>
      <c r="IQ72" s="82"/>
      <c r="IR72" s="82"/>
      <c r="IS72" s="82"/>
      <c r="IT72" s="82"/>
      <c r="IU72" s="82"/>
      <c r="IV72" s="82"/>
      <c r="IW72" s="82"/>
      <c r="IX72" s="82"/>
      <c r="IY72" s="82"/>
      <c r="IZ72" s="82"/>
      <c r="JA72" s="82"/>
      <c r="JB72" s="82"/>
      <c r="JC72" s="82"/>
      <c r="JD72" s="82"/>
      <c r="JE72" s="82"/>
      <c r="JF72" s="82"/>
      <c r="JG72" s="82"/>
      <c r="JH72" s="82"/>
      <c r="JI72" s="82"/>
      <c r="JJ72" s="82"/>
      <c r="JK72" s="82"/>
      <c r="JL72" s="82"/>
      <c r="JM72" s="82"/>
      <c r="JN72" s="82"/>
      <c r="JO72" s="82"/>
      <c r="JP72" s="82"/>
      <c r="JQ72" s="82"/>
      <c r="JR72" s="82"/>
      <c r="JS72" s="82"/>
      <c r="JT72" s="82"/>
      <c r="JU72" s="82"/>
      <c r="JV72" s="82"/>
      <c r="JW72" s="82"/>
      <c r="JX72" s="82"/>
      <c r="JY72" s="82"/>
      <c r="JZ72" s="82"/>
      <c r="KA72" s="82"/>
      <c r="KB72" s="82"/>
      <c r="KC72" s="82"/>
      <c r="KD72" s="82"/>
      <c r="KE72" s="82"/>
      <c r="KF72" s="82"/>
      <c r="KG72" s="82"/>
      <c r="KH72" s="82"/>
      <c r="KI72" s="82"/>
      <c r="KJ72" s="82"/>
      <c r="KK72" s="82"/>
      <c r="KL72" s="82"/>
      <c r="KM72" s="82"/>
      <c r="KN72" s="82"/>
      <c r="KO72" s="82"/>
      <c r="KP72" s="82"/>
      <c r="KQ72" s="82"/>
      <c r="KR72" s="82"/>
      <c r="KS72" s="82"/>
      <c r="KT72" s="82"/>
      <c r="KU72" s="82"/>
      <c r="KV72" s="82"/>
      <c r="KW72" s="82"/>
      <c r="KX72" s="82"/>
      <c r="KY72" s="82"/>
      <c r="KZ72" s="82"/>
      <c r="LA72" s="82"/>
      <c r="LB72" s="82"/>
      <c r="LC72" s="82"/>
      <c r="LD72" s="82"/>
      <c r="LE72" s="82"/>
      <c r="LF72" s="82"/>
      <c r="LG72" s="82"/>
      <c r="LH72" s="82"/>
      <c r="LI72" s="82"/>
      <c r="LJ72" s="82"/>
      <c r="LK72" s="82"/>
      <c r="LL72" s="82"/>
      <c r="LM72" s="82"/>
      <c r="LN72" s="82"/>
      <c r="LO72" s="82"/>
      <c r="LP72" s="82"/>
      <c r="LQ72" s="82"/>
      <c r="LR72" s="82"/>
      <c r="LS72" s="82"/>
      <c r="LT72" s="82"/>
      <c r="LU72" s="82"/>
      <c r="LV72" s="82"/>
      <c r="LW72" s="82"/>
      <c r="LX72" s="82"/>
      <c r="LY72" s="82"/>
      <c r="LZ72" s="82"/>
      <c r="MA72" s="82"/>
      <c r="MB72" s="82"/>
      <c r="MC72" s="82"/>
      <c r="MD72" s="82"/>
      <c r="ME72" s="82"/>
      <c r="MF72" s="82"/>
      <c r="MG72" s="82"/>
      <c r="MH72" s="82"/>
      <c r="MI72" s="82"/>
      <c r="MJ72" s="82"/>
      <c r="MK72" s="82"/>
      <c r="ML72" s="82"/>
      <c r="MM72" s="82"/>
      <c r="MN72" s="82"/>
      <c r="MO72" s="82"/>
      <c r="MP72" s="82"/>
      <c r="MQ72" s="82"/>
      <c r="MR72" s="82"/>
      <c r="MS72" s="82"/>
      <c r="MT72" s="82"/>
      <c r="MU72" s="82"/>
      <c r="MV72" s="82"/>
      <c r="MW72" s="82"/>
      <c r="MX72" s="82"/>
      <c r="MY72" s="82"/>
      <c r="MZ72" s="82"/>
      <c r="NA72" s="82"/>
      <c r="NB72" s="82"/>
      <c r="NC72" s="82"/>
      <c r="ND72" s="82"/>
      <c r="NE72" s="82"/>
      <c r="NF72" s="82"/>
      <c r="NG72" s="82"/>
      <c r="NH72" s="82"/>
      <c r="NI72" s="82"/>
      <c r="NJ72" s="82"/>
      <c r="NK72" s="82"/>
      <c r="NL72" s="82"/>
      <c r="NM72" s="82"/>
      <c r="NN72" s="82"/>
      <c r="NO72" s="82"/>
      <c r="NP72" s="82"/>
      <c r="NQ72" s="82"/>
      <c r="NR72" s="82"/>
      <c r="NS72" s="82"/>
      <c r="NT72" s="82"/>
      <c r="NU72" s="82"/>
      <c r="NV72" s="82"/>
      <c r="NW72" s="82"/>
      <c r="NX72" s="82"/>
      <c r="NY72" s="82"/>
      <c r="NZ72" s="82"/>
      <c r="OA72" s="82"/>
      <c r="OB72" s="82"/>
      <c r="OC72" s="82"/>
      <c r="OD72" s="82"/>
      <c r="OE72" s="82"/>
      <c r="OF72" s="82"/>
      <c r="OG72" s="82"/>
      <c r="OH72" s="82"/>
      <c r="OI72" s="82"/>
      <c r="OJ72" s="82"/>
      <c r="OK72" s="82"/>
      <c r="OL72" s="82"/>
      <c r="OM72" s="82"/>
      <c r="ON72" s="82"/>
      <c r="OO72" s="82"/>
      <c r="OP72" s="82"/>
      <c r="OQ72" s="82"/>
      <c r="OR72" s="82"/>
      <c r="OS72" s="82"/>
      <c r="OT72" s="82"/>
      <c r="OU72" s="82"/>
      <c r="OV72" s="82"/>
      <c r="OW72" s="82"/>
      <c r="OX72" s="82"/>
      <c r="OY72" s="82"/>
      <c r="OZ72" s="82"/>
      <c r="PA72" s="82"/>
      <c r="PB72" s="82"/>
      <c r="PC72" s="82"/>
      <c r="PD72" s="82"/>
      <c r="PE72" s="82"/>
      <c r="PF72" s="82"/>
      <c r="PG72" s="82"/>
      <c r="PH72" s="82"/>
      <c r="PI72" s="82"/>
      <c r="PJ72" s="82"/>
      <c r="PK72" s="82"/>
      <c r="PL72" s="82"/>
      <c r="PM72" s="82"/>
      <c r="PN72" s="82"/>
      <c r="PO72" s="82"/>
      <c r="PP72" s="82"/>
      <c r="PQ72" s="82"/>
      <c r="PR72" s="82"/>
      <c r="PS72" s="82"/>
      <c r="PT72" s="82"/>
      <c r="PU72" s="82"/>
      <c r="PV72" s="82"/>
      <c r="PW72" s="82"/>
      <c r="PX72" s="82"/>
      <c r="PY72" s="82"/>
      <c r="PZ72" s="82"/>
      <c r="QA72" s="82"/>
      <c r="QB72" s="82"/>
      <c r="QC72" s="82"/>
      <c r="QD72" s="82"/>
      <c r="QE72" s="82"/>
      <c r="QF72" s="82"/>
      <c r="QG72" s="82"/>
      <c r="QH72" s="82"/>
      <c r="QI72" s="82"/>
      <c r="QJ72" s="82"/>
      <c r="QK72" s="82"/>
      <c r="QL72" s="82"/>
      <c r="QM72" s="82"/>
      <c r="QN72" s="82"/>
      <c r="QO72" s="82"/>
      <c r="QP72" s="82"/>
      <c r="QQ72" s="82"/>
      <c r="QR72" s="82"/>
      <c r="QS72" s="82"/>
      <c r="QT72" s="82"/>
      <c r="QU72" s="82"/>
      <c r="QV72" s="82"/>
      <c r="QW72" s="82"/>
      <c r="QX72" s="82"/>
      <c r="QY72" s="82"/>
      <c r="QZ72" s="82"/>
      <c r="RA72" s="82"/>
      <c r="RB72" s="82"/>
      <c r="RC72" s="82"/>
      <c r="RD72" s="82"/>
      <c r="RE72" s="82"/>
      <c r="RF72" s="82"/>
      <c r="RG72" s="82"/>
      <c r="RH72" s="82"/>
      <c r="RI72" s="82"/>
      <c r="RJ72" s="82"/>
      <c r="RK72" s="82"/>
      <c r="RL72" s="82"/>
    </row>
    <row r="73" spans="1:480" s="102" customFormat="1" ht="34.5" x14ac:dyDescent="0.25">
      <c r="A73" s="513"/>
      <c r="B73" s="514"/>
      <c r="C73" s="96" t="s">
        <v>227</v>
      </c>
      <c r="D73" s="80"/>
      <c r="E73" s="137"/>
      <c r="F73" s="170">
        <v>15870</v>
      </c>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c r="DW73" s="82"/>
      <c r="DX73" s="82"/>
      <c r="DY73" s="82"/>
      <c r="DZ73" s="82"/>
      <c r="EA73" s="82"/>
      <c r="EB73" s="82"/>
      <c r="EC73" s="82"/>
      <c r="ED73" s="82"/>
      <c r="EE73" s="82"/>
      <c r="EF73" s="82"/>
      <c r="EG73" s="82"/>
      <c r="EH73" s="82"/>
      <c r="EI73" s="82"/>
      <c r="EJ73" s="82"/>
      <c r="EK73" s="82"/>
      <c r="EL73" s="82"/>
      <c r="EM73" s="82"/>
      <c r="EN73" s="82"/>
      <c r="EO73" s="82"/>
      <c r="EP73" s="82"/>
      <c r="EQ73" s="82"/>
      <c r="ER73" s="82"/>
      <c r="ES73" s="82"/>
      <c r="ET73" s="82"/>
      <c r="EU73" s="82"/>
      <c r="EV73" s="82"/>
      <c r="EW73" s="82"/>
      <c r="EX73" s="82"/>
      <c r="EY73" s="82"/>
      <c r="EZ73" s="82"/>
      <c r="FA73" s="82"/>
      <c r="FB73" s="82"/>
      <c r="FC73" s="82"/>
      <c r="FD73" s="82"/>
      <c r="FE73" s="82"/>
      <c r="FF73" s="82"/>
      <c r="FG73" s="82"/>
      <c r="FH73" s="82"/>
      <c r="FI73" s="82"/>
      <c r="FJ73" s="82"/>
      <c r="FK73" s="82"/>
      <c r="FL73" s="82"/>
      <c r="FM73" s="82"/>
      <c r="FN73" s="82"/>
      <c r="FO73" s="82"/>
      <c r="FP73" s="82"/>
      <c r="FQ73" s="82"/>
      <c r="FR73" s="82"/>
      <c r="FS73" s="82"/>
      <c r="FT73" s="82"/>
      <c r="FU73" s="82"/>
      <c r="FV73" s="82"/>
      <c r="FW73" s="82"/>
      <c r="FX73" s="82"/>
      <c r="FY73" s="82"/>
      <c r="FZ73" s="82"/>
      <c r="GA73" s="82"/>
      <c r="GB73" s="82"/>
      <c r="GC73" s="82"/>
      <c r="GD73" s="82"/>
      <c r="GE73" s="82"/>
      <c r="GF73" s="82"/>
      <c r="GG73" s="82"/>
      <c r="GH73" s="82"/>
      <c r="GI73" s="82"/>
      <c r="GJ73" s="82"/>
      <c r="GK73" s="82"/>
      <c r="GL73" s="82"/>
      <c r="GM73" s="82"/>
      <c r="GN73" s="82"/>
      <c r="GO73" s="82"/>
      <c r="GP73" s="82"/>
      <c r="GQ73" s="82"/>
      <c r="GR73" s="82"/>
      <c r="GS73" s="82"/>
      <c r="GT73" s="82"/>
      <c r="GU73" s="82"/>
      <c r="GV73" s="82"/>
      <c r="GW73" s="82"/>
      <c r="GX73" s="82"/>
      <c r="GY73" s="82"/>
      <c r="GZ73" s="82"/>
      <c r="HA73" s="82"/>
      <c r="HB73" s="82"/>
      <c r="HC73" s="82"/>
      <c r="HD73" s="82"/>
      <c r="HE73" s="82"/>
      <c r="HF73" s="82"/>
      <c r="HG73" s="82"/>
      <c r="HH73" s="82"/>
      <c r="HI73" s="82"/>
      <c r="HJ73" s="82"/>
      <c r="HK73" s="82"/>
      <c r="HL73" s="82"/>
      <c r="HM73" s="82"/>
      <c r="HN73" s="82"/>
      <c r="HO73" s="82"/>
      <c r="HP73" s="82"/>
      <c r="HQ73" s="82"/>
      <c r="HR73" s="82"/>
      <c r="HS73" s="82"/>
      <c r="HT73" s="82"/>
      <c r="HU73" s="82"/>
      <c r="HV73" s="82"/>
      <c r="HW73" s="82"/>
      <c r="HX73" s="82"/>
      <c r="HY73" s="82"/>
      <c r="HZ73" s="82"/>
      <c r="IA73" s="82"/>
      <c r="IB73" s="82"/>
      <c r="IC73" s="82"/>
      <c r="ID73" s="82"/>
      <c r="IE73" s="82"/>
      <c r="IF73" s="82"/>
      <c r="IG73" s="82"/>
      <c r="IH73" s="82"/>
      <c r="II73" s="82"/>
      <c r="IJ73" s="82"/>
      <c r="IK73" s="82"/>
      <c r="IL73" s="82"/>
      <c r="IM73" s="82"/>
      <c r="IN73" s="82"/>
      <c r="IO73" s="82"/>
      <c r="IP73" s="82"/>
      <c r="IQ73" s="82"/>
      <c r="IR73" s="82"/>
      <c r="IS73" s="82"/>
      <c r="IT73" s="82"/>
      <c r="IU73" s="82"/>
      <c r="IV73" s="82"/>
      <c r="IW73" s="82"/>
      <c r="IX73" s="82"/>
      <c r="IY73" s="82"/>
      <c r="IZ73" s="82"/>
      <c r="JA73" s="82"/>
      <c r="JB73" s="82"/>
      <c r="JC73" s="82"/>
      <c r="JD73" s="82"/>
      <c r="JE73" s="82"/>
      <c r="JF73" s="82"/>
      <c r="JG73" s="82"/>
      <c r="JH73" s="82"/>
      <c r="JI73" s="82"/>
      <c r="JJ73" s="82"/>
      <c r="JK73" s="82"/>
      <c r="JL73" s="82"/>
      <c r="JM73" s="82"/>
      <c r="JN73" s="82"/>
      <c r="JO73" s="82"/>
      <c r="JP73" s="82"/>
      <c r="JQ73" s="82"/>
      <c r="JR73" s="82"/>
      <c r="JS73" s="82"/>
      <c r="JT73" s="82"/>
      <c r="JU73" s="82"/>
      <c r="JV73" s="82"/>
      <c r="JW73" s="82"/>
      <c r="JX73" s="82"/>
      <c r="JY73" s="82"/>
      <c r="JZ73" s="82"/>
      <c r="KA73" s="82"/>
      <c r="KB73" s="82"/>
      <c r="KC73" s="82"/>
      <c r="KD73" s="82"/>
      <c r="KE73" s="82"/>
      <c r="KF73" s="82"/>
      <c r="KG73" s="82"/>
      <c r="KH73" s="82"/>
      <c r="KI73" s="82"/>
      <c r="KJ73" s="82"/>
      <c r="KK73" s="82"/>
      <c r="KL73" s="82"/>
      <c r="KM73" s="82"/>
      <c r="KN73" s="82"/>
      <c r="KO73" s="82"/>
      <c r="KP73" s="82"/>
      <c r="KQ73" s="82"/>
      <c r="KR73" s="82"/>
      <c r="KS73" s="82"/>
      <c r="KT73" s="82"/>
      <c r="KU73" s="82"/>
      <c r="KV73" s="82"/>
      <c r="KW73" s="82"/>
      <c r="KX73" s="82"/>
      <c r="KY73" s="82"/>
      <c r="KZ73" s="82"/>
      <c r="LA73" s="82"/>
      <c r="LB73" s="82"/>
      <c r="LC73" s="82"/>
      <c r="LD73" s="82"/>
      <c r="LE73" s="82"/>
      <c r="LF73" s="82"/>
      <c r="LG73" s="82"/>
      <c r="LH73" s="82"/>
      <c r="LI73" s="82"/>
      <c r="LJ73" s="82"/>
      <c r="LK73" s="82"/>
      <c r="LL73" s="82"/>
      <c r="LM73" s="82"/>
      <c r="LN73" s="82"/>
      <c r="LO73" s="82"/>
      <c r="LP73" s="82"/>
      <c r="LQ73" s="82"/>
      <c r="LR73" s="82"/>
      <c r="LS73" s="82"/>
      <c r="LT73" s="82"/>
      <c r="LU73" s="82"/>
      <c r="LV73" s="82"/>
      <c r="LW73" s="82"/>
      <c r="LX73" s="82"/>
      <c r="LY73" s="82"/>
      <c r="LZ73" s="82"/>
      <c r="MA73" s="82"/>
      <c r="MB73" s="82"/>
      <c r="MC73" s="82"/>
      <c r="MD73" s="82"/>
      <c r="ME73" s="82"/>
      <c r="MF73" s="82"/>
      <c r="MG73" s="82"/>
      <c r="MH73" s="82"/>
      <c r="MI73" s="82"/>
      <c r="MJ73" s="82"/>
      <c r="MK73" s="82"/>
      <c r="ML73" s="82"/>
      <c r="MM73" s="82"/>
      <c r="MN73" s="82"/>
      <c r="MO73" s="82"/>
      <c r="MP73" s="82"/>
      <c r="MQ73" s="82"/>
      <c r="MR73" s="82"/>
      <c r="MS73" s="82"/>
      <c r="MT73" s="82"/>
      <c r="MU73" s="82"/>
      <c r="MV73" s="82"/>
      <c r="MW73" s="82"/>
      <c r="MX73" s="82"/>
      <c r="MY73" s="82"/>
      <c r="MZ73" s="82"/>
      <c r="NA73" s="82"/>
      <c r="NB73" s="82"/>
      <c r="NC73" s="82"/>
      <c r="ND73" s="82"/>
      <c r="NE73" s="82"/>
      <c r="NF73" s="82"/>
      <c r="NG73" s="82"/>
      <c r="NH73" s="82"/>
      <c r="NI73" s="82"/>
      <c r="NJ73" s="82"/>
      <c r="NK73" s="82"/>
      <c r="NL73" s="82"/>
      <c r="NM73" s="82"/>
      <c r="NN73" s="82"/>
      <c r="NO73" s="82"/>
      <c r="NP73" s="82"/>
      <c r="NQ73" s="82"/>
      <c r="NR73" s="82"/>
      <c r="NS73" s="82"/>
      <c r="NT73" s="82"/>
      <c r="NU73" s="82"/>
      <c r="NV73" s="82"/>
      <c r="NW73" s="82"/>
      <c r="NX73" s="82"/>
      <c r="NY73" s="82"/>
      <c r="NZ73" s="82"/>
      <c r="OA73" s="82"/>
      <c r="OB73" s="82"/>
      <c r="OC73" s="82"/>
      <c r="OD73" s="82"/>
      <c r="OE73" s="82"/>
      <c r="OF73" s="82"/>
      <c r="OG73" s="82"/>
      <c r="OH73" s="82"/>
      <c r="OI73" s="82"/>
      <c r="OJ73" s="82"/>
      <c r="OK73" s="82"/>
      <c r="OL73" s="82"/>
      <c r="OM73" s="82"/>
      <c r="ON73" s="82"/>
      <c r="OO73" s="82"/>
      <c r="OP73" s="82"/>
      <c r="OQ73" s="82"/>
      <c r="OR73" s="82"/>
      <c r="OS73" s="82"/>
      <c r="OT73" s="82"/>
      <c r="OU73" s="82"/>
      <c r="OV73" s="82"/>
      <c r="OW73" s="82"/>
      <c r="OX73" s="82"/>
      <c r="OY73" s="82"/>
      <c r="OZ73" s="82"/>
      <c r="PA73" s="82"/>
      <c r="PB73" s="82"/>
      <c r="PC73" s="82"/>
      <c r="PD73" s="82"/>
      <c r="PE73" s="82"/>
      <c r="PF73" s="82"/>
      <c r="PG73" s="82"/>
      <c r="PH73" s="82"/>
      <c r="PI73" s="82"/>
      <c r="PJ73" s="82"/>
      <c r="PK73" s="82"/>
      <c r="PL73" s="82"/>
      <c r="PM73" s="82"/>
      <c r="PN73" s="82"/>
      <c r="PO73" s="82"/>
      <c r="PP73" s="82"/>
      <c r="PQ73" s="82"/>
      <c r="PR73" s="82"/>
      <c r="PS73" s="82"/>
      <c r="PT73" s="82"/>
      <c r="PU73" s="82"/>
      <c r="PV73" s="82"/>
      <c r="PW73" s="82"/>
      <c r="PX73" s="82"/>
      <c r="PY73" s="82"/>
      <c r="PZ73" s="82"/>
      <c r="QA73" s="82"/>
      <c r="QB73" s="82"/>
      <c r="QC73" s="82"/>
      <c r="QD73" s="82"/>
      <c r="QE73" s="82"/>
      <c r="QF73" s="82"/>
      <c r="QG73" s="82"/>
      <c r="QH73" s="82"/>
      <c r="QI73" s="82"/>
      <c r="QJ73" s="82"/>
      <c r="QK73" s="82"/>
      <c r="QL73" s="82"/>
      <c r="QM73" s="82"/>
      <c r="QN73" s="82"/>
      <c r="QO73" s="82"/>
      <c r="QP73" s="82"/>
      <c r="QQ73" s="82"/>
      <c r="QR73" s="82"/>
      <c r="QS73" s="82"/>
      <c r="QT73" s="82"/>
      <c r="QU73" s="82"/>
      <c r="QV73" s="82"/>
      <c r="QW73" s="82"/>
      <c r="QX73" s="82"/>
      <c r="QY73" s="82"/>
      <c r="QZ73" s="82"/>
      <c r="RA73" s="82"/>
      <c r="RB73" s="82"/>
      <c r="RC73" s="82"/>
      <c r="RD73" s="82"/>
      <c r="RE73" s="82"/>
      <c r="RF73" s="82"/>
      <c r="RG73" s="82"/>
      <c r="RH73" s="82"/>
      <c r="RI73" s="82"/>
      <c r="RJ73" s="82"/>
      <c r="RK73" s="82"/>
      <c r="RL73" s="82"/>
    </row>
    <row r="74" spans="1:480" s="102" customFormat="1" ht="103.5" customHeight="1" x14ac:dyDescent="0.25">
      <c r="A74" s="513"/>
      <c r="B74" s="514"/>
      <c r="C74" s="100" t="s">
        <v>908</v>
      </c>
      <c r="D74" s="138" t="s">
        <v>156</v>
      </c>
      <c r="E74" s="140" t="s">
        <v>221</v>
      </c>
      <c r="F74" s="170">
        <v>149453.4</v>
      </c>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82"/>
      <c r="HS74" s="82"/>
      <c r="HT74" s="82"/>
      <c r="HU74" s="82"/>
      <c r="HV74" s="82"/>
      <c r="HW74" s="82"/>
      <c r="HX74" s="82"/>
      <c r="HY74" s="82"/>
      <c r="HZ74" s="82"/>
      <c r="IA74" s="82"/>
      <c r="IB74" s="82"/>
      <c r="IC74" s="82"/>
      <c r="ID74" s="82"/>
      <c r="IE74" s="82"/>
      <c r="IF74" s="82"/>
      <c r="IG74" s="82"/>
      <c r="IH74" s="82"/>
      <c r="II74" s="82"/>
      <c r="IJ74" s="82"/>
      <c r="IK74" s="82"/>
      <c r="IL74" s="82"/>
      <c r="IM74" s="82"/>
      <c r="IN74" s="82"/>
      <c r="IO74" s="82"/>
      <c r="IP74" s="82"/>
      <c r="IQ74" s="82"/>
      <c r="IR74" s="82"/>
      <c r="IS74" s="82"/>
      <c r="IT74" s="82"/>
      <c r="IU74" s="82"/>
      <c r="IV74" s="82"/>
      <c r="IW74" s="82"/>
      <c r="IX74" s="82"/>
      <c r="IY74" s="82"/>
      <c r="IZ74" s="82"/>
      <c r="JA74" s="82"/>
      <c r="JB74" s="82"/>
      <c r="JC74" s="82"/>
      <c r="JD74" s="82"/>
      <c r="JE74" s="82"/>
      <c r="JF74" s="82"/>
      <c r="JG74" s="82"/>
      <c r="JH74" s="82"/>
      <c r="JI74" s="82"/>
      <c r="JJ74" s="82"/>
      <c r="JK74" s="82"/>
      <c r="JL74" s="82"/>
      <c r="JM74" s="82"/>
      <c r="JN74" s="82"/>
      <c r="JO74" s="82"/>
      <c r="JP74" s="82"/>
      <c r="JQ74" s="82"/>
      <c r="JR74" s="82"/>
      <c r="JS74" s="82"/>
      <c r="JT74" s="82"/>
      <c r="JU74" s="82"/>
      <c r="JV74" s="82"/>
      <c r="JW74" s="82"/>
      <c r="JX74" s="82"/>
      <c r="JY74" s="82"/>
      <c r="JZ74" s="82"/>
      <c r="KA74" s="82"/>
      <c r="KB74" s="82"/>
      <c r="KC74" s="82"/>
      <c r="KD74" s="82"/>
      <c r="KE74" s="82"/>
      <c r="KF74" s="82"/>
      <c r="KG74" s="82"/>
      <c r="KH74" s="82"/>
      <c r="KI74" s="82"/>
      <c r="KJ74" s="82"/>
      <c r="KK74" s="82"/>
      <c r="KL74" s="82"/>
      <c r="KM74" s="82"/>
      <c r="KN74" s="82"/>
      <c r="KO74" s="82"/>
      <c r="KP74" s="82"/>
      <c r="KQ74" s="82"/>
      <c r="KR74" s="82"/>
      <c r="KS74" s="82"/>
      <c r="KT74" s="82"/>
      <c r="KU74" s="82"/>
      <c r="KV74" s="82"/>
      <c r="KW74" s="82"/>
      <c r="KX74" s="82"/>
      <c r="KY74" s="82"/>
      <c r="KZ74" s="82"/>
      <c r="LA74" s="82"/>
      <c r="LB74" s="82"/>
      <c r="LC74" s="82"/>
      <c r="LD74" s="82"/>
      <c r="LE74" s="82"/>
      <c r="LF74" s="82"/>
      <c r="LG74" s="82"/>
      <c r="LH74" s="82"/>
      <c r="LI74" s="82"/>
      <c r="LJ74" s="82"/>
      <c r="LK74" s="82"/>
      <c r="LL74" s="82"/>
      <c r="LM74" s="82"/>
      <c r="LN74" s="82"/>
      <c r="LO74" s="82"/>
      <c r="LP74" s="82"/>
      <c r="LQ74" s="82"/>
      <c r="LR74" s="82"/>
      <c r="LS74" s="82"/>
      <c r="LT74" s="82"/>
      <c r="LU74" s="82"/>
      <c r="LV74" s="82"/>
      <c r="LW74" s="82"/>
      <c r="LX74" s="82"/>
      <c r="LY74" s="82"/>
      <c r="LZ74" s="82"/>
      <c r="MA74" s="82"/>
      <c r="MB74" s="82"/>
      <c r="MC74" s="82"/>
      <c r="MD74" s="82"/>
      <c r="ME74" s="82"/>
      <c r="MF74" s="82"/>
      <c r="MG74" s="82"/>
      <c r="MH74" s="82"/>
      <c r="MI74" s="82"/>
      <c r="MJ74" s="82"/>
      <c r="MK74" s="82"/>
      <c r="ML74" s="82"/>
      <c r="MM74" s="82"/>
      <c r="MN74" s="82"/>
      <c r="MO74" s="82"/>
      <c r="MP74" s="82"/>
      <c r="MQ74" s="82"/>
      <c r="MR74" s="82"/>
      <c r="MS74" s="82"/>
      <c r="MT74" s="82"/>
      <c r="MU74" s="82"/>
      <c r="MV74" s="82"/>
      <c r="MW74" s="82"/>
      <c r="MX74" s="82"/>
      <c r="MY74" s="82"/>
      <c r="MZ74" s="82"/>
      <c r="NA74" s="82"/>
      <c r="NB74" s="82"/>
      <c r="NC74" s="82"/>
      <c r="ND74" s="82"/>
      <c r="NE74" s="82"/>
      <c r="NF74" s="82"/>
      <c r="NG74" s="82"/>
      <c r="NH74" s="82"/>
      <c r="NI74" s="82"/>
      <c r="NJ74" s="82"/>
      <c r="NK74" s="82"/>
      <c r="NL74" s="82"/>
      <c r="NM74" s="82"/>
      <c r="NN74" s="82"/>
      <c r="NO74" s="82"/>
      <c r="NP74" s="82"/>
      <c r="NQ74" s="82"/>
      <c r="NR74" s="82"/>
      <c r="NS74" s="82"/>
      <c r="NT74" s="82"/>
      <c r="NU74" s="82"/>
      <c r="NV74" s="82"/>
      <c r="NW74" s="82"/>
      <c r="NX74" s="82"/>
      <c r="NY74" s="82"/>
      <c r="NZ74" s="82"/>
      <c r="OA74" s="82"/>
      <c r="OB74" s="82"/>
      <c r="OC74" s="82"/>
      <c r="OD74" s="82"/>
      <c r="OE74" s="82"/>
      <c r="OF74" s="82"/>
      <c r="OG74" s="82"/>
      <c r="OH74" s="82"/>
      <c r="OI74" s="82"/>
      <c r="OJ74" s="82"/>
      <c r="OK74" s="82"/>
      <c r="OL74" s="82"/>
      <c r="OM74" s="82"/>
      <c r="ON74" s="82"/>
      <c r="OO74" s="82"/>
      <c r="OP74" s="82"/>
      <c r="OQ74" s="82"/>
      <c r="OR74" s="82"/>
      <c r="OS74" s="82"/>
      <c r="OT74" s="82"/>
      <c r="OU74" s="82"/>
      <c r="OV74" s="82"/>
      <c r="OW74" s="82"/>
      <c r="OX74" s="82"/>
      <c r="OY74" s="82"/>
      <c r="OZ74" s="82"/>
      <c r="PA74" s="82"/>
      <c r="PB74" s="82"/>
      <c r="PC74" s="82"/>
      <c r="PD74" s="82"/>
      <c r="PE74" s="82"/>
      <c r="PF74" s="82"/>
      <c r="PG74" s="82"/>
      <c r="PH74" s="82"/>
      <c r="PI74" s="82"/>
      <c r="PJ74" s="82"/>
      <c r="PK74" s="82"/>
      <c r="PL74" s="82"/>
      <c r="PM74" s="82"/>
      <c r="PN74" s="82"/>
      <c r="PO74" s="82"/>
      <c r="PP74" s="82"/>
      <c r="PQ74" s="82"/>
      <c r="PR74" s="82"/>
      <c r="PS74" s="82"/>
      <c r="PT74" s="82"/>
      <c r="PU74" s="82"/>
      <c r="PV74" s="82"/>
      <c r="PW74" s="82"/>
      <c r="PX74" s="82"/>
      <c r="PY74" s="82"/>
      <c r="PZ74" s="82"/>
      <c r="QA74" s="82"/>
      <c r="QB74" s="82"/>
      <c r="QC74" s="82"/>
      <c r="QD74" s="82"/>
      <c r="QE74" s="82"/>
      <c r="QF74" s="82"/>
      <c r="QG74" s="82"/>
      <c r="QH74" s="82"/>
      <c r="QI74" s="82"/>
      <c r="QJ74" s="82"/>
      <c r="QK74" s="82"/>
      <c r="QL74" s="82"/>
      <c r="QM74" s="82"/>
      <c r="QN74" s="82"/>
      <c r="QO74" s="82"/>
      <c r="QP74" s="82"/>
      <c r="QQ74" s="82"/>
      <c r="QR74" s="82"/>
      <c r="QS74" s="82"/>
      <c r="QT74" s="82"/>
      <c r="QU74" s="82"/>
      <c r="QV74" s="82"/>
      <c r="QW74" s="82"/>
      <c r="QX74" s="82"/>
      <c r="QY74" s="82"/>
      <c r="QZ74" s="82"/>
      <c r="RA74" s="82"/>
      <c r="RB74" s="82"/>
      <c r="RC74" s="82"/>
      <c r="RD74" s="82"/>
      <c r="RE74" s="82"/>
      <c r="RF74" s="82"/>
      <c r="RG74" s="82"/>
      <c r="RH74" s="82"/>
      <c r="RI74" s="82"/>
      <c r="RJ74" s="82"/>
      <c r="RK74" s="82"/>
      <c r="RL74" s="82"/>
    </row>
    <row r="75" spans="1:480" s="102" customFormat="1" ht="51" customHeight="1" x14ac:dyDescent="0.25">
      <c r="A75" s="513"/>
      <c r="B75" s="514"/>
      <c r="C75" s="96" t="s">
        <v>157</v>
      </c>
      <c r="D75" s="97" t="s">
        <v>158</v>
      </c>
      <c r="E75" s="79"/>
      <c r="F75" s="170">
        <v>100551.3</v>
      </c>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c r="IV75" s="82"/>
      <c r="IW75" s="82"/>
      <c r="IX75" s="82"/>
      <c r="IY75" s="82"/>
      <c r="IZ75" s="82"/>
      <c r="JA75" s="82"/>
      <c r="JB75" s="82"/>
      <c r="JC75" s="82"/>
      <c r="JD75" s="82"/>
      <c r="JE75" s="82"/>
      <c r="JF75" s="82"/>
      <c r="JG75" s="82"/>
      <c r="JH75" s="82"/>
      <c r="JI75" s="82"/>
      <c r="JJ75" s="82"/>
      <c r="JK75" s="82"/>
      <c r="JL75" s="82"/>
      <c r="JM75" s="82"/>
      <c r="JN75" s="82"/>
      <c r="JO75" s="82"/>
      <c r="JP75" s="82"/>
      <c r="JQ75" s="82"/>
      <c r="JR75" s="82"/>
      <c r="JS75" s="82"/>
      <c r="JT75" s="82"/>
      <c r="JU75" s="82"/>
      <c r="JV75" s="82"/>
      <c r="JW75" s="82"/>
      <c r="JX75" s="82"/>
      <c r="JY75" s="82"/>
      <c r="JZ75" s="82"/>
      <c r="KA75" s="82"/>
      <c r="KB75" s="82"/>
      <c r="KC75" s="82"/>
      <c r="KD75" s="82"/>
      <c r="KE75" s="82"/>
      <c r="KF75" s="82"/>
      <c r="KG75" s="82"/>
      <c r="KH75" s="82"/>
      <c r="KI75" s="82"/>
      <c r="KJ75" s="82"/>
      <c r="KK75" s="82"/>
      <c r="KL75" s="82"/>
      <c r="KM75" s="82"/>
      <c r="KN75" s="82"/>
      <c r="KO75" s="82"/>
      <c r="KP75" s="82"/>
      <c r="KQ75" s="82"/>
      <c r="KR75" s="82"/>
      <c r="KS75" s="82"/>
      <c r="KT75" s="82"/>
      <c r="KU75" s="82"/>
      <c r="KV75" s="82"/>
      <c r="KW75" s="82"/>
      <c r="KX75" s="82"/>
      <c r="KY75" s="82"/>
      <c r="KZ75" s="82"/>
      <c r="LA75" s="82"/>
      <c r="LB75" s="82"/>
      <c r="LC75" s="82"/>
      <c r="LD75" s="82"/>
      <c r="LE75" s="82"/>
      <c r="LF75" s="82"/>
      <c r="LG75" s="82"/>
      <c r="LH75" s="82"/>
      <c r="LI75" s="82"/>
      <c r="LJ75" s="82"/>
      <c r="LK75" s="82"/>
      <c r="LL75" s="82"/>
      <c r="LM75" s="82"/>
      <c r="LN75" s="82"/>
      <c r="LO75" s="82"/>
      <c r="LP75" s="82"/>
      <c r="LQ75" s="82"/>
      <c r="LR75" s="82"/>
      <c r="LS75" s="82"/>
      <c r="LT75" s="82"/>
      <c r="LU75" s="82"/>
      <c r="LV75" s="82"/>
      <c r="LW75" s="82"/>
      <c r="LX75" s="82"/>
      <c r="LY75" s="82"/>
      <c r="LZ75" s="82"/>
      <c r="MA75" s="82"/>
      <c r="MB75" s="82"/>
      <c r="MC75" s="82"/>
      <c r="MD75" s="82"/>
      <c r="ME75" s="82"/>
      <c r="MF75" s="82"/>
      <c r="MG75" s="82"/>
      <c r="MH75" s="82"/>
      <c r="MI75" s="82"/>
      <c r="MJ75" s="82"/>
      <c r="MK75" s="82"/>
      <c r="ML75" s="82"/>
      <c r="MM75" s="82"/>
      <c r="MN75" s="82"/>
      <c r="MO75" s="82"/>
      <c r="MP75" s="82"/>
      <c r="MQ75" s="82"/>
      <c r="MR75" s="82"/>
      <c r="MS75" s="82"/>
      <c r="MT75" s="82"/>
      <c r="MU75" s="82"/>
      <c r="MV75" s="82"/>
      <c r="MW75" s="82"/>
      <c r="MX75" s="82"/>
      <c r="MY75" s="82"/>
      <c r="MZ75" s="82"/>
      <c r="NA75" s="82"/>
      <c r="NB75" s="82"/>
      <c r="NC75" s="82"/>
      <c r="ND75" s="82"/>
      <c r="NE75" s="82"/>
      <c r="NF75" s="82"/>
      <c r="NG75" s="82"/>
      <c r="NH75" s="82"/>
      <c r="NI75" s="82"/>
      <c r="NJ75" s="82"/>
      <c r="NK75" s="82"/>
      <c r="NL75" s="82"/>
      <c r="NM75" s="82"/>
      <c r="NN75" s="82"/>
      <c r="NO75" s="82"/>
      <c r="NP75" s="82"/>
      <c r="NQ75" s="82"/>
      <c r="NR75" s="82"/>
      <c r="NS75" s="82"/>
      <c r="NT75" s="82"/>
      <c r="NU75" s="82"/>
      <c r="NV75" s="82"/>
      <c r="NW75" s="82"/>
      <c r="NX75" s="82"/>
      <c r="NY75" s="82"/>
      <c r="NZ75" s="82"/>
      <c r="OA75" s="82"/>
      <c r="OB75" s="82"/>
      <c r="OC75" s="82"/>
      <c r="OD75" s="82"/>
      <c r="OE75" s="82"/>
      <c r="OF75" s="82"/>
      <c r="OG75" s="82"/>
      <c r="OH75" s="82"/>
      <c r="OI75" s="82"/>
      <c r="OJ75" s="82"/>
      <c r="OK75" s="82"/>
      <c r="OL75" s="82"/>
      <c r="OM75" s="82"/>
      <c r="ON75" s="82"/>
      <c r="OO75" s="82"/>
      <c r="OP75" s="82"/>
      <c r="OQ75" s="82"/>
      <c r="OR75" s="82"/>
      <c r="OS75" s="82"/>
      <c r="OT75" s="82"/>
      <c r="OU75" s="82"/>
      <c r="OV75" s="82"/>
      <c r="OW75" s="82"/>
      <c r="OX75" s="82"/>
      <c r="OY75" s="82"/>
      <c r="OZ75" s="82"/>
      <c r="PA75" s="82"/>
      <c r="PB75" s="82"/>
      <c r="PC75" s="82"/>
      <c r="PD75" s="82"/>
      <c r="PE75" s="82"/>
      <c r="PF75" s="82"/>
      <c r="PG75" s="82"/>
      <c r="PH75" s="82"/>
      <c r="PI75" s="82"/>
      <c r="PJ75" s="82"/>
      <c r="PK75" s="82"/>
      <c r="PL75" s="82"/>
      <c r="PM75" s="82"/>
      <c r="PN75" s="82"/>
      <c r="PO75" s="82"/>
      <c r="PP75" s="82"/>
      <c r="PQ75" s="82"/>
      <c r="PR75" s="82"/>
      <c r="PS75" s="82"/>
      <c r="PT75" s="82"/>
      <c r="PU75" s="82"/>
      <c r="PV75" s="82"/>
      <c r="PW75" s="82"/>
      <c r="PX75" s="82"/>
      <c r="PY75" s="82"/>
      <c r="PZ75" s="82"/>
      <c r="QA75" s="82"/>
      <c r="QB75" s="82"/>
      <c r="QC75" s="82"/>
      <c r="QD75" s="82"/>
      <c r="QE75" s="82"/>
      <c r="QF75" s="82"/>
      <c r="QG75" s="82"/>
      <c r="QH75" s="82"/>
      <c r="QI75" s="82"/>
      <c r="QJ75" s="82"/>
      <c r="QK75" s="82"/>
      <c r="QL75" s="82"/>
      <c r="QM75" s="82"/>
      <c r="QN75" s="82"/>
      <c r="QO75" s="82"/>
      <c r="QP75" s="82"/>
      <c r="QQ75" s="82"/>
      <c r="QR75" s="82"/>
      <c r="QS75" s="82"/>
      <c r="QT75" s="82"/>
      <c r="QU75" s="82"/>
      <c r="QV75" s="82"/>
      <c r="QW75" s="82"/>
      <c r="QX75" s="82"/>
      <c r="QY75" s="82"/>
      <c r="QZ75" s="82"/>
      <c r="RA75" s="82"/>
      <c r="RB75" s="82"/>
      <c r="RC75" s="82"/>
      <c r="RD75" s="82"/>
      <c r="RE75" s="82"/>
      <c r="RF75" s="82"/>
      <c r="RG75" s="82"/>
      <c r="RH75" s="82"/>
      <c r="RI75" s="82"/>
      <c r="RJ75" s="82"/>
      <c r="RK75" s="82"/>
      <c r="RL75" s="82"/>
    </row>
    <row r="76" spans="1:480" s="102" customFormat="1" ht="109.5" customHeight="1" x14ac:dyDescent="0.25">
      <c r="A76" s="513"/>
      <c r="B76" s="514"/>
      <c r="C76" s="96" t="s">
        <v>159</v>
      </c>
      <c r="D76" s="83" t="s">
        <v>156</v>
      </c>
      <c r="E76" s="79"/>
      <c r="F76" s="170">
        <v>50923.9</v>
      </c>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c r="FF76" s="82"/>
      <c r="FG76" s="82"/>
      <c r="FH76" s="82"/>
      <c r="FI76" s="82"/>
      <c r="FJ76" s="82"/>
      <c r="FK76" s="82"/>
      <c r="FL76" s="82"/>
      <c r="FM76" s="82"/>
      <c r="FN76" s="82"/>
      <c r="FO76" s="82"/>
      <c r="FP76" s="82"/>
      <c r="FQ76" s="82"/>
      <c r="FR76" s="82"/>
      <c r="FS76" s="82"/>
      <c r="FT76" s="82"/>
      <c r="FU76" s="82"/>
      <c r="FV76" s="82"/>
      <c r="FW76" s="82"/>
      <c r="FX76" s="82"/>
      <c r="FY76" s="82"/>
      <c r="FZ76" s="82"/>
      <c r="GA76" s="82"/>
      <c r="GB76" s="82"/>
      <c r="GC76" s="82"/>
      <c r="GD76" s="82"/>
      <c r="GE76" s="82"/>
      <c r="GF76" s="82"/>
      <c r="GG76" s="82"/>
      <c r="GH76" s="82"/>
      <c r="GI76" s="82"/>
      <c r="GJ76" s="82"/>
      <c r="GK76" s="82"/>
      <c r="GL76" s="82"/>
      <c r="GM76" s="82"/>
      <c r="GN76" s="82"/>
      <c r="GO76" s="82"/>
      <c r="GP76" s="82"/>
      <c r="GQ76" s="82"/>
      <c r="GR76" s="82"/>
      <c r="GS76" s="82"/>
      <c r="GT76" s="82"/>
      <c r="GU76" s="82"/>
      <c r="GV76" s="82"/>
      <c r="GW76" s="82"/>
      <c r="GX76" s="82"/>
      <c r="GY76" s="82"/>
      <c r="GZ76" s="82"/>
      <c r="HA76" s="82"/>
      <c r="HB76" s="82"/>
      <c r="HC76" s="82"/>
      <c r="HD76" s="82"/>
      <c r="HE76" s="82"/>
      <c r="HF76" s="82"/>
      <c r="HG76" s="82"/>
      <c r="HH76" s="82"/>
      <c r="HI76" s="82"/>
      <c r="HJ76" s="82"/>
      <c r="HK76" s="82"/>
      <c r="HL76" s="82"/>
      <c r="HM76" s="82"/>
      <c r="HN76" s="82"/>
      <c r="HO76" s="82"/>
      <c r="HP76" s="82"/>
      <c r="HQ76" s="82"/>
      <c r="HR76" s="82"/>
      <c r="HS76" s="82"/>
      <c r="HT76" s="82"/>
      <c r="HU76" s="82"/>
      <c r="HV76" s="82"/>
      <c r="HW76" s="82"/>
      <c r="HX76" s="82"/>
      <c r="HY76" s="82"/>
      <c r="HZ76" s="82"/>
      <c r="IA76" s="82"/>
      <c r="IB76" s="82"/>
      <c r="IC76" s="82"/>
      <c r="ID76" s="82"/>
      <c r="IE76" s="82"/>
      <c r="IF76" s="82"/>
      <c r="IG76" s="82"/>
      <c r="IH76" s="82"/>
      <c r="II76" s="82"/>
      <c r="IJ76" s="82"/>
      <c r="IK76" s="82"/>
      <c r="IL76" s="82"/>
      <c r="IM76" s="82"/>
      <c r="IN76" s="82"/>
      <c r="IO76" s="82"/>
      <c r="IP76" s="82"/>
      <c r="IQ76" s="82"/>
      <c r="IR76" s="82"/>
      <c r="IS76" s="82"/>
      <c r="IT76" s="82"/>
      <c r="IU76" s="82"/>
      <c r="IV76" s="82"/>
      <c r="IW76" s="82"/>
      <c r="IX76" s="82"/>
      <c r="IY76" s="82"/>
      <c r="IZ76" s="82"/>
      <c r="JA76" s="82"/>
      <c r="JB76" s="82"/>
      <c r="JC76" s="82"/>
      <c r="JD76" s="82"/>
      <c r="JE76" s="82"/>
      <c r="JF76" s="82"/>
      <c r="JG76" s="82"/>
      <c r="JH76" s="82"/>
      <c r="JI76" s="82"/>
      <c r="JJ76" s="82"/>
      <c r="JK76" s="82"/>
      <c r="JL76" s="82"/>
      <c r="JM76" s="82"/>
      <c r="JN76" s="82"/>
      <c r="JO76" s="82"/>
      <c r="JP76" s="82"/>
      <c r="JQ76" s="82"/>
      <c r="JR76" s="82"/>
      <c r="JS76" s="82"/>
      <c r="JT76" s="82"/>
      <c r="JU76" s="82"/>
      <c r="JV76" s="82"/>
      <c r="JW76" s="82"/>
      <c r="JX76" s="82"/>
      <c r="JY76" s="82"/>
      <c r="JZ76" s="82"/>
      <c r="KA76" s="82"/>
      <c r="KB76" s="82"/>
      <c r="KC76" s="82"/>
      <c r="KD76" s="82"/>
      <c r="KE76" s="82"/>
      <c r="KF76" s="82"/>
      <c r="KG76" s="82"/>
      <c r="KH76" s="82"/>
      <c r="KI76" s="82"/>
      <c r="KJ76" s="82"/>
      <c r="KK76" s="82"/>
      <c r="KL76" s="82"/>
      <c r="KM76" s="82"/>
      <c r="KN76" s="82"/>
      <c r="KO76" s="82"/>
      <c r="KP76" s="82"/>
      <c r="KQ76" s="82"/>
      <c r="KR76" s="82"/>
      <c r="KS76" s="82"/>
      <c r="KT76" s="82"/>
      <c r="KU76" s="82"/>
      <c r="KV76" s="82"/>
      <c r="KW76" s="82"/>
      <c r="KX76" s="82"/>
      <c r="KY76" s="82"/>
      <c r="KZ76" s="82"/>
      <c r="LA76" s="82"/>
      <c r="LB76" s="82"/>
      <c r="LC76" s="82"/>
      <c r="LD76" s="82"/>
      <c r="LE76" s="82"/>
      <c r="LF76" s="82"/>
      <c r="LG76" s="82"/>
      <c r="LH76" s="82"/>
      <c r="LI76" s="82"/>
      <c r="LJ76" s="82"/>
      <c r="LK76" s="82"/>
      <c r="LL76" s="82"/>
      <c r="LM76" s="82"/>
      <c r="LN76" s="82"/>
      <c r="LO76" s="82"/>
      <c r="LP76" s="82"/>
      <c r="LQ76" s="82"/>
      <c r="LR76" s="82"/>
      <c r="LS76" s="82"/>
      <c r="LT76" s="82"/>
      <c r="LU76" s="82"/>
      <c r="LV76" s="82"/>
      <c r="LW76" s="82"/>
      <c r="LX76" s="82"/>
      <c r="LY76" s="82"/>
      <c r="LZ76" s="82"/>
      <c r="MA76" s="82"/>
      <c r="MB76" s="82"/>
      <c r="MC76" s="82"/>
      <c r="MD76" s="82"/>
      <c r="ME76" s="82"/>
      <c r="MF76" s="82"/>
      <c r="MG76" s="82"/>
      <c r="MH76" s="82"/>
      <c r="MI76" s="82"/>
      <c r="MJ76" s="82"/>
      <c r="MK76" s="82"/>
      <c r="ML76" s="82"/>
      <c r="MM76" s="82"/>
      <c r="MN76" s="82"/>
      <c r="MO76" s="82"/>
      <c r="MP76" s="82"/>
      <c r="MQ76" s="82"/>
      <c r="MR76" s="82"/>
      <c r="MS76" s="82"/>
      <c r="MT76" s="82"/>
      <c r="MU76" s="82"/>
      <c r="MV76" s="82"/>
      <c r="MW76" s="82"/>
      <c r="MX76" s="82"/>
      <c r="MY76" s="82"/>
      <c r="MZ76" s="82"/>
      <c r="NA76" s="82"/>
      <c r="NB76" s="82"/>
      <c r="NC76" s="82"/>
      <c r="ND76" s="82"/>
      <c r="NE76" s="82"/>
      <c r="NF76" s="82"/>
      <c r="NG76" s="82"/>
      <c r="NH76" s="82"/>
      <c r="NI76" s="82"/>
      <c r="NJ76" s="82"/>
      <c r="NK76" s="82"/>
      <c r="NL76" s="82"/>
      <c r="NM76" s="82"/>
      <c r="NN76" s="82"/>
      <c r="NO76" s="82"/>
      <c r="NP76" s="82"/>
      <c r="NQ76" s="82"/>
      <c r="NR76" s="82"/>
      <c r="NS76" s="82"/>
      <c r="NT76" s="82"/>
      <c r="NU76" s="82"/>
      <c r="NV76" s="82"/>
      <c r="NW76" s="82"/>
      <c r="NX76" s="82"/>
      <c r="NY76" s="82"/>
      <c r="NZ76" s="82"/>
      <c r="OA76" s="82"/>
      <c r="OB76" s="82"/>
      <c r="OC76" s="82"/>
      <c r="OD76" s="82"/>
      <c r="OE76" s="82"/>
      <c r="OF76" s="82"/>
      <c r="OG76" s="82"/>
      <c r="OH76" s="82"/>
      <c r="OI76" s="82"/>
      <c r="OJ76" s="82"/>
      <c r="OK76" s="82"/>
      <c r="OL76" s="82"/>
      <c r="OM76" s="82"/>
      <c r="ON76" s="82"/>
      <c r="OO76" s="82"/>
      <c r="OP76" s="82"/>
      <c r="OQ76" s="82"/>
      <c r="OR76" s="82"/>
      <c r="OS76" s="82"/>
      <c r="OT76" s="82"/>
      <c r="OU76" s="82"/>
      <c r="OV76" s="82"/>
      <c r="OW76" s="82"/>
      <c r="OX76" s="82"/>
      <c r="OY76" s="82"/>
      <c r="OZ76" s="82"/>
      <c r="PA76" s="82"/>
      <c r="PB76" s="82"/>
      <c r="PC76" s="82"/>
      <c r="PD76" s="82"/>
      <c r="PE76" s="82"/>
      <c r="PF76" s="82"/>
      <c r="PG76" s="82"/>
      <c r="PH76" s="82"/>
      <c r="PI76" s="82"/>
      <c r="PJ76" s="82"/>
      <c r="PK76" s="82"/>
      <c r="PL76" s="82"/>
      <c r="PM76" s="82"/>
      <c r="PN76" s="82"/>
      <c r="PO76" s="82"/>
      <c r="PP76" s="82"/>
      <c r="PQ76" s="82"/>
      <c r="PR76" s="82"/>
      <c r="PS76" s="82"/>
      <c r="PT76" s="82"/>
      <c r="PU76" s="82"/>
      <c r="PV76" s="82"/>
      <c r="PW76" s="82"/>
      <c r="PX76" s="82"/>
      <c r="PY76" s="82"/>
      <c r="PZ76" s="82"/>
      <c r="QA76" s="82"/>
      <c r="QB76" s="82"/>
      <c r="QC76" s="82"/>
      <c r="QD76" s="82"/>
      <c r="QE76" s="82"/>
      <c r="QF76" s="82"/>
      <c r="QG76" s="82"/>
      <c r="QH76" s="82"/>
      <c r="QI76" s="82"/>
      <c r="QJ76" s="82"/>
      <c r="QK76" s="82"/>
      <c r="QL76" s="82"/>
      <c r="QM76" s="82"/>
      <c r="QN76" s="82"/>
      <c r="QO76" s="82"/>
      <c r="QP76" s="82"/>
      <c r="QQ76" s="82"/>
      <c r="QR76" s="82"/>
      <c r="QS76" s="82"/>
      <c r="QT76" s="82"/>
      <c r="QU76" s="82"/>
      <c r="QV76" s="82"/>
      <c r="QW76" s="82"/>
      <c r="QX76" s="82"/>
      <c r="QY76" s="82"/>
      <c r="QZ76" s="82"/>
      <c r="RA76" s="82"/>
      <c r="RB76" s="82"/>
      <c r="RC76" s="82"/>
      <c r="RD76" s="82"/>
      <c r="RE76" s="82"/>
      <c r="RF76" s="82"/>
      <c r="RG76" s="82"/>
      <c r="RH76" s="82"/>
      <c r="RI76" s="82"/>
      <c r="RJ76" s="82"/>
      <c r="RK76" s="82"/>
      <c r="RL76" s="82"/>
    </row>
    <row r="77" spans="1:480" s="102" customFormat="1" ht="90.75" customHeight="1" x14ac:dyDescent="0.25">
      <c r="A77" s="513"/>
      <c r="B77" s="514"/>
      <c r="C77" s="96" t="s">
        <v>238</v>
      </c>
      <c r="D77" s="83"/>
      <c r="E77" s="143"/>
      <c r="F77" s="170">
        <v>152305.5</v>
      </c>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c r="DW77" s="82"/>
      <c r="DX77" s="82"/>
      <c r="DY77" s="82"/>
      <c r="DZ77" s="82"/>
      <c r="EA77" s="82"/>
      <c r="EB77" s="82"/>
      <c r="EC77" s="82"/>
      <c r="ED77" s="82"/>
      <c r="EE77" s="82"/>
      <c r="EF77" s="82"/>
      <c r="EG77" s="82"/>
      <c r="EH77" s="82"/>
      <c r="EI77" s="82"/>
      <c r="EJ77" s="82"/>
      <c r="EK77" s="82"/>
      <c r="EL77" s="82"/>
      <c r="EM77" s="82"/>
      <c r="EN77" s="82"/>
      <c r="EO77" s="82"/>
      <c r="EP77" s="82"/>
      <c r="EQ77" s="82"/>
      <c r="ER77" s="82"/>
      <c r="ES77" s="82"/>
      <c r="ET77" s="82"/>
      <c r="EU77" s="82"/>
      <c r="EV77" s="82"/>
      <c r="EW77" s="82"/>
      <c r="EX77" s="82"/>
      <c r="EY77" s="82"/>
      <c r="EZ77" s="82"/>
      <c r="FA77" s="82"/>
      <c r="FB77" s="82"/>
      <c r="FC77" s="82"/>
      <c r="FD77" s="82"/>
      <c r="FE77" s="82"/>
      <c r="FF77" s="82"/>
      <c r="FG77" s="82"/>
      <c r="FH77" s="82"/>
      <c r="FI77" s="82"/>
      <c r="FJ77" s="82"/>
      <c r="FK77" s="82"/>
      <c r="FL77" s="82"/>
      <c r="FM77" s="82"/>
      <c r="FN77" s="82"/>
      <c r="FO77" s="82"/>
      <c r="FP77" s="82"/>
      <c r="FQ77" s="82"/>
      <c r="FR77" s="82"/>
      <c r="FS77" s="82"/>
      <c r="FT77" s="82"/>
      <c r="FU77" s="82"/>
      <c r="FV77" s="82"/>
      <c r="FW77" s="82"/>
      <c r="FX77" s="82"/>
      <c r="FY77" s="82"/>
      <c r="FZ77" s="82"/>
      <c r="GA77" s="82"/>
      <c r="GB77" s="82"/>
      <c r="GC77" s="82"/>
      <c r="GD77" s="82"/>
      <c r="GE77" s="82"/>
      <c r="GF77" s="82"/>
      <c r="GG77" s="82"/>
      <c r="GH77" s="82"/>
      <c r="GI77" s="82"/>
      <c r="GJ77" s="82"/>
      <c r="GK77" s="82"/>
      <c r="GL77" s="82"/>
      <c r="GM77" s="82"/>
      <c r="GN77" s="82"/>
      <c r="GO77" s="82"/>
      <c r="GP77" s="82"/>
      <c r="GQ77" s="82"/>
      <c r="GR77" s="82"/>
      <c r="GS77" s="82"/>
      <c r="GT77" s="82"/>
      <c r="GU77" s="82"/>
      <c r="GV77" s="82"/>
      <c r="GW77" s="82"/>
      <c r="GX77" s="82"/>
      <c r="GY77" s="82"/>
      <c r="GZ77" s="82"/>
      <c r="HA77" s="82"/>
      <c r="HB77" s="82"/>
      <c r="HC77" s="82"/>
      <c r="HD77" s="82"/>
      <c r="HE77" s="82"/>
      <c r="HF77" s="82"/>
      <c r="HG77" s="82"/>
      <c r="HH77" s="82"/>
      <c r="HI77" s="82"/>
      <c r="HJ77" s="82"/>
      <c r="HK77" s="82"/>
      <c r="HL77" s="82"/>
      <c r="HM77" s="82"/>
      <c r="HN77" s="82"/>
      <c r="HO77" s="82"/>
      <c r="HP77" s="82"/>
      <c r="HQ77" s="82"/>
      <c r="HR77" s="82"/>
      <c r="HS77" s="82"/>
      <c r="HT77" s="82"/>
      <c r="HU77" s="82"/>
      <c r="HV77" s="82"/>
      <c r="HW77" s="82"/>
      <c r="HX77" s="82"/>
      <c r="HY77" s="82"/>
      <c r="HZ77" s="82"/>
      <c r="IA77" s="82"/>
      <c r="IB77" s="82"/>
      <c r="IC77" s="82"/>
      <c r="ID77" s="82"/>
      <c r="IE77" s="82"/>
      <c r="IF77" s="82"/>
      <c r="IG77" s="82"/>
      <c r="IH77" s="82"/>
      <c r="II77" s="82"/>
      <c r="IJ77" s="82"/>
      <c r="IK77" s="82"/>
      <c r="IL77" s="82"/>
      <c r="IM77" s="82"/>
      <c r="IN77" s="82"/>
      <c r="IO77" s="82"/>
      <c r="IP77" s="82"/>
      <c r="IQ77" s="82"/>
      <c r="IR77" s="82"/>
      <c r="IS77" s="82"/>
      <c r="IT77" s="82"/>
      <c r="IU77" s="82"/>
      <c r="IV77" s="82"/>
      <c r="IW77" s="82"/>
      <c r="IX77" s="82"/>
      <c r="IY77" s="82"/>
      <c r="IZ77" s="82"/>
      <c r="JA77" s="82"/>
      <c r="JB77" s="82"/>
      <c r="JC77" s="82"/>
      <c r="JD77" s="82"/>
      <c r="JE77" s="82"/>
      <c r="JF77" s="82"/>
      <c r="JG77" s="82"/>
      <c r="JH77" s="82"/>
      <c r="JI77" s="82"/>
      <c r="JJ77" s="82"/>
      <c r="JK77" s="82"/>
      <c r="JL77" s="82"/>
      <c r="JM77" s="82"/>
      <c r="JN77" s="82"/>
      <c r="JO77" s="82"/>
      <c r="JP77" s="82"/>
      <c r="JQ77" s="82"/>
      <c r="JR77" s="82"/>
      <c r="JS77" s="82"/>
      <c r="JT77" s="82"/>
      <c r="JU77" s="82"/>
      <c r="JV77" s="82"/>
      <c r="JW77" s="82"/>
      <c r="JX77" s="82"/>
      <c r="JY77" s="82"/>
      <c r="JZ77" s="82"/>
      <c r="KA77" s="82"/>
      <c r="KB77" s="82"/>
      <c r="KC77" s="82"/>
      <c r="KD77" s="82"/>
      <c r="KE77" s="82"/>
      <c r="KF77" s="82"/>
      <c r="KG77" s="82"/>
      <c r="KH77" s="82"/>
      <c r="KI77" s="82"/>
      <c r="KJ77" s="82"/>
      <c r="KK77" s="82"/>
      <c r="KL77" s="82"/>
      <c r="KM77" s="82"/>
      <c r="KN77" s="82"/>
      <c r="KO77" s="82"/>
      <c r="KP77" s="82"/>
      <c r="KQ77" s="82"/>
      <c r="KR77" s="82"/>
      <c r="KS77" s="82"/>
      <c r="KT77" s="82"/>
      <c r="KU77" s="82"/>
      <c r="KV77" s="82"/>
      <c r="KW77" s="82"/>
      <c r="KX77" s="82"/>
      <c r="KY77" s="82"/>
      <c r="KZ77" s="82"/>
      <c r="LA77" s="82"/>
      <c r="LB77" s="82"/>
      <c r="LC77" s="82"/>
      <c r="LD77" s="82"/>
      <c r="LE77" s="82"/>
      <c r="LF77" s="82"/>
      <c r="LG77" s="82"/>
      <c r="LH77" s="82"/>
      <c r="LI77" s="82"/>
      <c r="LJ77" s="82"/>
      <c r="LK77" s="82"/>
      <c r="LL77" s="82"/>
      <c r="LM77" s="82"/>
      <c r="LN77" s="82"/>
      <c r="LO77" s="82"/>
      <c r="LP77" s="82"/>
      <c r="LQ77" s="82"/>
      <c r="LR77" s="82"/>
      <c r="LS77" s="82"/>
      <c r="LT77" s="82"/>
      <c r="LU77" s="82"/>
      <c r="LV77" s="82"/>
      <c r="LW77" s="82"/>
      <c r="LX77" s="82"/>
      <c r="LY77" s="82"/>
      <c r="LZ77" s="82"/>
      <c r="MA77" s="82"/>
      <c r="MB77" s="82"/>
      <c r="MC77" s="82"/>
      <c r="MD77" s="82"/>
      <c r="ME77" s="82"/>
      <c r="MF77" s="82"/>
      <c r="MG77" s="82"/>
      <c r="MH77" s="82"/>
      <c r="MI77" s="82"/>
      <c r="MJ77" s="82"/>
      <c r="MK77" s="82"/>
      <c r="ML77" s="82"/>
      <c r="MM77" s="82"/>
      <c r="MN77" s="82"/>
      <c r="MO77" s="82"/>
      <c r="MP77" s="82"/>
      <c r="MQ77" s="82"/>
      <c r="MR77" s="82"/>
      <c r="MS77" s="82"/>
      <c r="MT77" s="82"/>
      <c r="MU77" s="82"/>
      <c r="MV77" s="82"/>
      <c r="MW77" s="82"/>
      <c r="MX77" s="82"/>
      <c r="MY77" s="82"/>
      <c r="MZ77" s="82"/>
      <c r="NA77" s="82"/>
      <c r="NB77" s="82"/>
      <c r="NC77" s="82"/>
      <c r="ND77" s="82"/>
      <c r="NE77" s="82"/>
      <c r="NF77" s="82"/>
      <c r="NG77" s="82"/>
      <c r="NH77" s="82"/>
      <c r="NI77" s="82"/>
      <c r="NJ77" s="82"/>
      <c r="NK77" s="82"/>
      <c r="NL77" s="82"/>
      <c r="NM77" s="82"/>
      <c r="NN77" s="82"/>
      <c r="NO77" s="82"/>
      <c r="NP77" s="82"/>
      <c r="NQ77" s="82"/>
      <c r="NR77" s="82"/>
      <c r="NS77" s="82"/>
      <c r="NT77" s="82"/>
      <c r="NU77" s="82"/>
      <c r="NV77" s="82"/>
      <c r="NW77" s="82"/>
      <c r="NX77" s="82"/>
      <c r="NY77" s="82"/>
      <c r="NZ77" s="82"/>
      <c r="OA77" s="82"/>
      <c r="OB77" s="82"/>
      <c r="OC77" s="82"/>
      <c r="OD77" s="82"/>
      <c r="OE77" s="82"/>
      <c r="OF77" s="82"/>
      <c r="OG77" s="82"/>
      <c r="OH77" s="82"/>
      <c r="OI77" s="82"/>
      <c r="OJ77" s="82"/>
      <c r="OK77" s="82"/>
      <c r="OL77" s="82"/>
      <c r="OM77" s="82"/>
      <c r="ON77" s="82"/>
      <c r="OO77" s="82"/>
      <c r="OP77" s="82"/>
      <c r="OQ77" s="82"/>
      <c r="OR77" s="82"/>
      <c r="OS77" s="82"/>
      <c r="OT77" s="82"/>
      <c r="OU77" s="82"/>
      <c r="OV77" s="82"/>
      <c r="OW77" s="82"/>
      <c r="OX77" s="82"/>
      <c r="OY77" s="82"/>
      <c r="OZ77" s="82"/>
      <c r="PA77" s="82"/>
      <c r="PB77" s="82"/>
      <c r="PC77" s="82"/>
      <c r="PD77" s="82"/>
      <c r="PE77" s="82"/>
      <c r="PF77" s="82"/>
      <c r="PG77" s="82"/>
      <c r="PH77" s="82"/>
      <c r="PI77" s="82"/>
      <c r="PJ77" s="82"/>
      <c r="PK77" s="82"/>
      <c r="PL77" s="82"/>
      <c r="PM77" s="82"/>
      <c r="PN77" s="82"/>
      <c r="PO77" s="82"/>
      <c r="PP77" s="82"/>
      <c r="PQ77" s="82"/>
      <c r="PR77" s="82"/>
      <c r="PS77" s="82"/>
      <c r="PT77" s="82"/>
      <c r="PU77" s="82"/>
      <c r="PV77" s="82"/>
      <c r="PW77" s="82"/>
      <c r="PX77" s="82"/>
      <c r="PY77" s="82"/>
      <c r="PZ77" s="82"/>
      <c r="QA77" s="82"/>
      <c r="QB77" s="82"/>
      <c r="QC77" s="82"/>
      <c r="QD77" s="82"/>
      <c r="QE77" s="82"/>
      <c r="QF77" s="82"/>
      <c r="QG77" s="82"/>
      <c r="QH77" s="82"/>
      <c r="QI77" s="82"/>
      <c r="QJ77" s="82"/>
      <c r="QK77" s="82"/>
      <c r="QL77" s="82"/>
      <c r="QM77" s="82"/>
      <c r="QN77" s="82"/>
      <c r="QO77" s="82"/>
      <c r="QP77" s="82"/>
      <c r="QQ77" s="82"/>
      <c r="QR77" s="82"/>
      <c r="QS77" s="82"/>
      <c r="QT77" s="82"/>
      <c r="QU77" s="82"/>
      <c r="QV77" s="82"/>
      <c r="QW77" s="82"/>
      <c r="QX77" s="82"/>
      <c r="QY77" s="82"/>
      <c r="QZ77" s="82"/>
      <c r="RA77" s="82"/>
      <c r="RB77" s="82"/>
      <c r="RC77" s="82"/>
      <c r="RD77" s="82"/>
      <c r="RE77" s="82"/>
      <c r="RF77" s="82"/>
      <c r="RG77" s="82"/>
      <c r="RH77" s="82"/>
      <c r="RI77" s="82"/>
      <c r="RJ77" s="82"/>
      <c r="RK77" s="82"/>
      <c r="RL77" s="82"/>
    </row>
    <row r="78" spans="1:480" s="82" customFormat="1" ht="72" customHeight="1" x14ac:dyDescent="0.25">
      <c r="A78" s="513"/>
      <c r="B78" s="514"/>
      <c r="C78" s="96" t="s">
        <v>239</v>
      </c>
      <c r="D78" s="79"/>
      <c r="E78" s="143"/>
      <c r="F78" s="170">
        <v>50729.8</v>
      </c>
    </row>
    <row r="79" spans="1:480" s="82" customFormat="1" ht="75.75" customHeight="1" x14ac:dyDescent="0.25">
      <c r="A79" s="513"/>
      <c r="B79" s="514"/>
      <c r="C79" s="96" t="s">
        <v>160</v>
      </c>
      <c r="D79" s="140" t="s">
        <v>158</v>
      </c>
      <c r="E79" s="143"/>
      <c r="F79" s="170">
        <v>53801.9</v>
      </c>
    </row>
    <row r="80" spans="1:480" s="82" customFormat="1" ht="96.75" customHeight="1" x14ac:dyDescent="0.25">
      <c r="A80" s="513"/>
      <c r="B80" s="514"/>
      <c r="C80" s="96" t="s">
        <v>161</v>
      </c>
      <c r="D80" s="79"/>
      <c r="E80" s="143"/>
      <c r="F80" s="170">
        <v>17610.5</v>
      </c>
    </row>
    <row r="81" spans="1:6" s="82" customFormat="1" ht="69" x14ac:dyDescent="0.25">
      <c r="A81" s="513"/>
      <c r="B81" s="514"/>
      <c r="C81" s="96" t="s">
        <v>162</v>
      </c>
      <c r="D81" s="79"/>
      <c r="E81" s="143"/>
      <c r="F81" s="170">
        <v>27543.5</v>
      </c>
    </row>
    <row r="82" spans="1:6" s="82" customFormat="1" ht="76.5" customHeight="1" x14ac:dyDescent="0.25">
      <c r="A82" s="513"/>
      <c r="B82" s="514"/>
      <c r="C82" s="96" t="s">
        <v>163</v>
      </c>
      <c r="D82" s="79"/>
      <c r="E82" s="143"/>
      <c r="F82" s="170">
        <v>8944.7999999999993</v>
      </c>
    </row>
    <row r="83" spans="1:6" s="82" customFormat="1" ht="71.25" customHeight="1" x14ac:dyDescent="0.25">
      <c r="A83" s="513"/>
      <c r="B83" s="514"/>
      <c r="C83" s="96" t="s">
        <v>164</v>
      </c>
      <c r="D83" s="83"/>
      <c r="E83" s="143"/>
      <c r="F83" s="170">
        <v>38407.9</v>
      </c>
    </row>
    <row r="84" spans="1:6" s="82" customFormat="1" ht="74.25" customHeight="1" x14ac:dyDescent="0.25">
      <c r="A84" s="513"/>
      <c r="B84" s="514"/>
      <c r="C84" s="96" t="s">
        <v>195</v>
      </c>
      <c r="D84" s="140" t="s">
        <v>165</v>
      </c>
      <c r="E84" s="143"/>
      <c r="F84" s="170">
        <v>42739.199999999997</v>
      </c>
    </row>
    <row r="85" spans="1:6" s="82" customFormat="1" ht="96" customHeight="1" x14ac:dyDescent="0.25">
      <c r="A85" s="513"/>
      <c r="B85" s="514"/>
      <c r="C85" s="96" t="s">
        <v>231</v>
      </c>
      <c r="D85" s="80"/>
      <c r="E85" s="143"/>
      <c r="F85" s="170">
        <v>11642.6</v>
      </c>
    </row>
    <row r="86" spans="1:6" s="82" customFormat="1" ht="69" x14ac:dyDescent="0.25">
      <c r="A86" s="513"/>
      <c r="B86" s="514"/>
      <c r="C86" s="96" t="s">
        <v>166</v>
      </c>
      <c r="D86" s="138" t="s">
        <v>167</v>
      </c>
      <c r="E86" s="79"/>
      <c r="F86" s="170">
        <v>12842.8</v>
      </c>
    </row>
    <row r="87" spans="1:6" s="82" customFormat="1" ht="69" x14ac:dyDescent="0.25">
      <c r="A87" s="513"/>
      <c r="B87" s="514"/>
      <c r="C87" s="96" t="s">
        <v>196</v>
      </c>
      <c r="D87" s="97" t="s">
        <v>183</v>
      </c>
      <c r="E87" s="79"/>
      <c r="F87" s="170">
        <v>464960.2</v>
      </c>
    </row>
    <row r="88" spans="1:6" s="82" customFormat="1" ht="69.75" customHeight="1" x14ac:dyDescent="0.25">
      <c r="A88" s="513"/>
      <c r="B88" s="514"/>
      <c r="C88" s="96" t="s">
        <v>909</v>
      </c>
      <c r="D88" s="101" t="s">
        <v>910</v>
      </c>
      <c r="E88" s="79"/>
      <c r="F88" s="170">
        <v>39954.300000000003</v>
      </c>
    </row>
    <row r="89" spans="1:6" s="82" customFormat="1" ht="92.25" customHeight="1" x14ac:dyDescent="0.25">
      <c r="A89" s="513"/>
      <c r="B89" s="514"/>
      <c r="C89" s="96" t="s">
        <v>911</v>
      </c>
      <c r="D89" s="83" t="s">
        <v>169</v>
      </c>
      <c r="E89" s="143"/>
      <c r="F89" s="170">
        <v>460103.4</v>
      </c>
    </row>
    <row r="90" spans="1:6" s="82" customFormat="1" ht="50.25" customHeight="1" x14ac:dyDescent="0.25">
      <c r="A90" s="513"/>
      <c r="B90" s="514"/>
      <c r="C90" s="96" t="s">
        <v>216</v>
      </c>
      <c r="D90" s="80"/>
      <c r="E90" s="143"/>
      <c r="F90" s="170">
        <v>15000</v>
      </c>
    </row>
    <row r="91" spans="1:6" s="82" customFormat="1" ht="86.25" x14ac:dyDescent="0.25">
      <c r="A91" s="513"/>
      <c r="B91" s="514"/>
      <c r="C91" s="96" t="s">
        <v>197</v>
      </c>
      <c r="D91" s="138" t="s">
        <v>198</v>
      </c>
      <c r="E91" s="79"/>
      <c r="F91" s="170">
        <v>16000</v>
      </c>
    </row>
    <row r="92" spans="1:6" s="82" customFormat="1" ht="242.25" customHeight="1" x14ac:dyDescent="0.25">
      <c r="A92" s="513"/>
      <c r="B92" s="514"/>
      <c r="C92" s="96" t="s">
        <v>912</v>
      </c>
      <c r="D92" s="97" t="s">
        <v>913</v>
      </c>
      <c r="E92" s="79"/>
      <c r="F92" s="170">
        <v>662892.9</v>
      </c>
    </row>
    <row r="93" spans="1:6" s="82" customFormat="1" ht="86.25" x14ac:dyDescent="0.25">
      <c r="A93" s="513"/>
      <c r="B93" s="514"/>
      <c r="C93" s="96" t="s">
        <v>240</v>
      </c>
      <c r="D93" s="97" t="s">
        <v>203</v>
      </c>
      <c r="E93" s="79"/>
      <c r="F93" s="170">
        <v>100000</v>
      </c>
    </row>
    <row r="94" spans="1:6" s="82" customFormat="1" ht="72" customHeight="1" x14ac:dyDescent="0.25">
      <c r="A94" s="513"/>
      <c r="B94" s="514"/>
      <c r="C94" s="96" t="s">
        <v>170</v>
      </c>
      <c r="D94" s="97" t="s">
        <v>217</v>
      </c>
      <c r="E94" s="79"/>
      <c r="F94" s="170">
        <v>25000</v>
      </c>
    </row>
    <row r="95" spans="1:6" s="82" customFormat="1" ht="56.25" customHeight="1" x14ac:dyDescent="0.25">
      <c r="A95" s="513"/>
      <c r="B95" s="514"/>
      <c r="C95" s="96" t="s">
        <v>171</v>
      </c>
      <c r="D95" s="97" t="s">
        <v>172</v>
      </c>
      <c r="E95" s="79"/>
      <c r="F95" s="170">
        <v>100000</v>
      </c>
    </row>
    <row r="96" spans="1:6" s="82" customFormat="1" ht="54" customHeight="1" x14ac:dyDescent="0.25">
      <c r="A96" s="513"/>
      <c r="B96" s="514"/>
      <c r="C96" s="96" t="s">
        <v>173</v>
      </c>
      <c r="D96" s="97" t="s">
        <v>174</v>
      </c>
      <c r="E96" s="79"/>
      <c r="F96" s="170">
        <v>10000</v>
      </c>
    </row>
    <row r="97" spans="1:6" s="82" customFormat="1" ht="66" customHeight="1" x14ac:dyDescent="0.25">
      <c r="A97" s="513"/>
      <c r="B97" s="514"/>
      <c r="C97" s="96" t="s">
        <v>175</v>
      </c>
      <c r="D97" s="97" t="s">
        <v>174</v>
      </c>
      <c r="E97" s="79"/>
      <c r="F97" s="170">
        <v>30000</v>
      </c>
    </row>
    <row r="98" spans="1:6" s="82" customFormat="1" ht="97.5" customHeight="1" x14ac:dyDescent="0.25">
      <c r="A98" s="513"/>
      <c r="B98" s="514"/>
      <c r="C98" s="96" t="s">
        <v>176</v>
      </c>
      <c r="D98" s="97" t="s">
        <v>177</v>
      </c>
      <c r="E98" s="79"/>
      <c r="F98" s="170">
        <v>15000</v>
      </c>
    </row>
    <row r="99" spans="1:6" s="82" customFormat="1" ht="138" x14ac:dyDescent="0.25">
      <c r="A99" s="513"/>
      <c r="B99" s="514"/>
      <c r="C99" s="96"/>
      <c r="D99" s="97"/>
      <c r="E99" s="98" t="s">
        <v>222</v>
      </c>
      <c r="F99" s="167">
        <f>SUM(F58:F98)</f>
        <v>4544518.5999999996</v>
      </c>
    </row>
    <row r="100" spans="1:6" s="82" customFormat="1" ht="122.25" customHeight="1" x14ac:dyDescent="0.25">
      <c r="A100" s="509"/>
      <c r="B100" s="510">
        <v>11008</v>
      </c>
      <c r="C100" s="154" t="s">
        <v>914</v>
      </c>
      <c r="D100" s="97" t="s">
        <v>222</v>
      </c>
      <c r="E100" s="104"/>
      <c r="F100" s="167">
        <f>F102</f>
        <v>1031865.3</v>
      </c>
    </row>
    <row r="101" spans="1:6" s="82" customFormat="1" ht="17.25" x14ac:dyDescent="0.25">
      <c r="A101" s="511"/>
      <c r="B101" s="512"/>
      <c r="C101" s="105" t="s">
        <v>86</v>
      </c>
      <c r="D101" s="106"/>
      <c r="E101" s="107"/>
      <c r="F101" s="170"/>
    </row>
    <row r="102" spans="1:6" s="82" customFormat="1" ht="136.5" customHeight="1" x14ac:dyDescent="0.25">
      <c r="A102" s="513"/>
      <c r="B102" s="514"/>
      <c r="C102" s="108" t="s">
        <v>178</v>
      </c>
      <c r="D102" s="97" t="s">
        <v>179</v>
      </c>
      <c r="E102" s="98"/>
      <c r="F102" s="170">
        <v>1031865.3</v>
      </c>
    </row>
    <row r="103" spans="1:6" s="82" customFormat="1" ht="82.5" customHeight="1" x14ac:dyDescent="0.25">
      <c r="A103" s="509"/>
      <c r="B103" s="510">
        <v>11009</v>
      </c>
      <c r="C103" s="154" t="s">
        <v>915</v>
      </c>
      <c r="D103" s="97" t="s">
        <v>222</v>
      </c>
      <c r="E103" s="104"/>
      <c r="F103" s="167">
        <f>F105</f>
        <v>257961.2</v>
      </c>
    </row>
    <row r="104" spans="1:6" s="82" customFormat="1" ht="17.25" x14ac:dyDescent="0.3">
      <c r="A104" s="511"/>
      <c r="B104" s="512"/>
      <c r="C104" s="105" t="s">
        <v>86</v>
      </c>
      <c r="D104" s="109"/>
      <c r="E104" s="75"/>
      <c r="F104" s="170"/>
    </row>
    <row r="105" spans="1:6" s="82" customFormat="1" ht="86.25" x14ac:dyDescent="0.25">
      <c r="A105" s="513"/>
      <c r="B105" s="514"/>
      <c r="C105" s="100" t="s">
        <v>230</v>
      </c>
      <c r="D105" s="97" t="s">
        <v>181</v>
      </c>
      <c r="E105" s="98"/>
      <c r="F105" s="170">
        <v>257961.2</v>
      </c>
    </row>
    <row r="106" spans="1:6" s="82" customFormat="1" ht="124.5" customHeight="1" x14ac:dyDescent="0.25">
      <c r="A106" s="515"/>
      <c r="B106" s="510">
        <v>11012</v>
      </c>
      <c r="C106" s="157" t="s">
        <v>357</v>
      </c>
      <c r="D106" s="97" t="s">
        <v>222</v>
      </c>
      <c r="E106" s="98"/>
      <c r="F106" s="167">
        <f>F107</f>
        <v>150630.1</v>
      </c>
    </row>
    <row r="107" spans="1:6" s="82" customFormat="1" ht="54" customHeight="1" x14ac:dyDescent="0.25">
      <c r="A107" s="515"/>
      <c r="B107" s="516"/>
      <c r="C107" s="110"/>
      <c r="D107" s="97" t="s">
        <v>916</v>
      </c>
      <c r="E107" s="98"/>
      <c r="F107" s="170">
        <v>150630.1</v>
      </c>
    </row>
    <row r="108" spans="1:6" s="111" customFormat="1" ht="75.75" customHeight="1" x14ac:dyDescent="0.25">
      <c r="A108" s="513"/>
      <c r="B108" s="510">
        <v>11007</v>
      </c>
      <c r="C108" s="156" t="s">
        <v>524</v>
      </c>
      <c r="D108" s="97" t="s">
        <v>97</v>
      </c>
      <c r="E108" s="98"/>
      <c r="F108" s="167">
        <f>F109</f>
        <v>95556.3</v>
      </c>
    </row>
    <row r="109" spans="1:6" s="111" customFormat="1" ht="61.5" customHeight="1" x14ac:dyDescent="0.25">
      <c r="A109" s="515"/>
      <c r="B109" s="516"/>
      <c r="C109" s="112"/>
      <c r="D109" s="97" t="s">
        <v>97</v>
      </c>
      <c r="E109" s="98"/>
      <c r="F109" s="170">
        <v>95556.3</v>
      </c>
    </row>
    <row r="110" spans="1:6" s="82" customFormat="1" ht="116.25" customHeight="1" x14ac:dyDescent="0.25">
      <c r="A110" s="509"/>
      <c r="B110" s="510">
        <v>11004</v>
      </c>
      <c r="C110" s="153" t="s">
        <v>917</v>
      </c>
      <c r="D110" s="97" t="s">
        <v>222</v>
      </c>
      <c r="E110" s="104"/>
      <c r="F110" s="167">
        <f>F112+F113+F114</f>
        <v>962891.3</v>
      </c>
    </row>
    <row r="111" spans="1:6" s="82" customFormat="1" ht="50.25" customHeight="1" x14ac:dyDescent="0.25">
      <c r="A111" s="511"/>
      <c r="B111" s="512"/>
      <c r="C111" s="105" t="s">
        <v>86</v>
      </c>
      <c r="D111" s="109"/>
      <c r="E111" s="78"/>
      <c r="F111" s="170"/>
    </row>
    <row r="112" spans="1:6" s="82" customFormat="1" ht="83.25" customHeight="1" x14ac:dyDescent="0.25">
      <c r="A112" s="513"/>
      <c r="B112" s="514"/>
      <c r="C112" s="96" t="s">
        <v>182</v>
      </c>
      <c r="D112" s="97" t="s">
        <v>183</v>
      </c>
      <c r="E112" s="98"/>
      <c r="F112" s="170">
        <v>435269</v>
      </c>
    </row>
    <row r="113" spans="1:480" s="82" customFormat="1" ht="73.5" customHeight="1" x14ac:dyDescent="0.25">
      <c r="A113" s="513"/>
      <c r="B113" s="514"/>
      <c r="C113" s="96" t="s">
        <v>184</v>
      </c>
      <c r="D113" s="97" t="s">
        <v>185</v>
      </c>
      <c r="E113" s="98"/>
      <c r="F113" s="170">
        <v>253843.8</v>
      </c>
    </row>
    <row r="114" spans="1:480" s="82" customFormat="1" ht="77.25" customHeight="1" x14ac:dyDescent="0.25">
      <c r="A114" s="513"/>
      <c r="B114" s="514"/>
      <c r="C114" s="100" t="s">
        <v>186</v>
      </c>
      <c r="D114" s="97" t="s">
        <v>187</v>
      </c>
      <c r="E114" s="98"/>
      <c r="F114" s="170">
        <v>273778.5</v>
      </c>
    </row>
    <row r="115" spans="1:480" s="82" customFormat="1" ht="117" customHeight="1" x14ac:dyDescent="0.25">
      <c r="A115" s="509"/>
      <c r="B115" s="510">
        <v>12001</v>
      </c>
      <c r="C115" s="155" t="s">
        <v>918</v>
      </c>
      <c r="D115" s="97" t="s">
        <v>222</v>
      </c>
      <c r="E115" s="104"/>
      <c r="F115" s="167">
        <f>F117</f>
        <v>450000</v>
      </c>
    </row>
    <row r="116" spans="1:480" s="82" customFormat="1" ht="17.25" x14ac:dyDescent="0.3">
      <c r="A116" s="511"/>
      <c r="B116" s="512"/>
      <c r="C116" s="105"/>
      <c r="D116" s="109"/>
      <c r="E116" s="77"/>
      <c r="F116" s="170"/>
    </row>
    <row r="117" spans="1:480" s="82" customFormat="1" ht="91.5" customHeight="1" x14ac:dyDescent="0.25">
      <c r="A117" s="513"/>
      <c r="B117" s="514"/>
      <c r="C117" s="113"/>
      <c r="D117" s="109" t="s">
        <v>188</v>
      </c>
      <c r="E117" s="98"/>
      <c r="F117" s="170">
        <v>450000</v>
      </c>
    </row>
    <row r="118" spans="1:480" s="82" customFormat="1" ht="118.5" customHeight="1" x14ac:dyDescent="0.25">
      <c r="A118" s="509"/>
      <c r="B118" s="510">
        <v>12002</v>
      </c>
      <c r="C118" s="154" t="s">
        <v>189</v>
      </c>
      <c r="D118" s="97" t="s">
        <v>222</v>
      </c>
      <c r="E118" s="104"/>
      <c r="F118" s="167">
        <f>F120</f>
        <v>112200</v>
      </c>
    </row>
    <row r="119" spans="1:480" s="82" customFormat="1" ht="17.25" x14ac:dyDescent="0.3">
      <c r="A119" s="511"/>
      <c r="B119" s="512"/>
      <c r="C119" s="105"/>
      <c r="D119" s="109"/>
      <c r="E119" s="75"/>
      <c r="F119" s="170"/>
    </row>
    <row r="120" spans="1:480" s="82" customFormat="1" ht="48" customHeight="1" x14ac:dyDescent="0.25">
      <c r="A120" s="513"/>
      <c r="B120" s="514"/>
      <c r="C120" s="103" t="s">
        <v>190</v>
      </c>
      <c r="D120" s="97" t="s">
        <v>97</v>
      </c>
      <c r="E120" s="98"/>
      <c r="F120" s="170">
        <v>112200</v>
      </c>
    </row>
    <row r="121" spans="1:480" s="82" customFormat="1" ht="118.5" customHeight="1" x14ac:dyDescent="0.25">
      <c r="A121" s="509"/>
      <c r="B121" s="510">
        <v>11005</v>
      </c>
      <c r="C121" s="103" t="s">
        <v>919</v>
      </c>
      <c r="D121" s="97" t="s">
        <v>180</v>
      </c>
      <c r="E121" s="104"/>
      <c r="F121" s="167">
        <f>F123+F124+F129+F134+F135+F136+F137+F139+F140+F141+F142+F143+F144+F145+F138</f>
        <v>9142839</v>
      </c>
    </row>
    <row r="122" spans="1:480" s="82" customFormat="1" ht="29.25" customHeight="1" x14ac:dyDescent="0.3">
      <c r="A122" s="511"/>
      <c r="B122" s="512"/>
      <c r="C122" s="105" t="s">
        <v>86</v>
      </c>
      <c r="D122" s="97"/>
      <c r="E122" s="75"/>
      <c r="F122" s="170"/>
    </row>
    <row r="123" spans="1:480" s="82" customFormat="1" ht="68.25" customHeight="1" x14ac:dyDescent="0.25">
      <c r="A123" s="513"/>
      <c r="B123" s="514"/>
      <c r="C123" s="91"/>
      <c r="D123" s="109" t="s">
        <v>920</v>
      </c>
      <c r="E123" s="98" t="s">
        <v>200</v>
      </c>
      <c r="F123" s="170">
        <v>865684</v>
      </c>
    </row>
    <row r="124" spans="1:480" s="102" customFormat="1" ht="85.5" customHeight="1" x14ac:dyDescent="0.25">
      <c r="A124" s="513"/>
      <c r="B124" s="514"/>
      <c r="C124" s="91"/>
      <c r="D124" s="97" t="s">
        <v>215</v>
      </c>
      <c r="E124" s="98" t="s">
        <v>214</v>
      </c>
      <c r="F124" s="167">
        <f>F125+F126+F127+F128</f>
        <v>2097162</v>
      </c>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c r="CP124" s="82"/>
      <c r="CQ124" s="82"/>
      <c r="CR124" s="82"/>
      <c r="CS124" s="82"/>
      <c r="CT124" s="82"/>
      <c r="CU124" s="82"/>
      <c r="CV124" s="82"/>
      <c r="CW124" s="82"/>
      <c r="CX124" s="82"/>
      <c r="CY124" s="82"/>
      <c r="CZ124" s="82"/>
      <c r="DA124" s="82"/>
      <c r="DB124" s="82"/>
      <c r="DC124" s="82"/>
      <c r="DD124" s="82"/>
      <c r="DE124" s="82"/>
      <c r="DF124" s="82"/>
      <c r="DG124" s="82"/>
      <c r="DH124" s="82"/>
      <c r="DI124" s="82"/>
      <c r="DJ124" s="82"/>
      <c r="DK124" s="82"/>
      <c r="DL124" s="82"/>
      <c r="DM124" s="82"/>
      <c r="DN124" s="82"/>
      <c r="DO124" s="82"/>
      <c r="DP124" s="82"/>
      <c r="DQ124" s="82"/>
      <c r="DR124" s="82"/>
      <c r="DS124" s="82"/>
      <c r="DT124" s="82"/>
      <c r="DU124" s="82"/>
      <c r="DV124" s="82"/>
      <c r="DW124" s="82"/>
      <c r="DX124" s="82"/>
      <c r="DY124" s="82"/>
      <c r="DZ124" s="82"/>
      <c r="EA124" s="82"/>
      <c r="EB124" s="82"/>
      <c r="EC124" s="82"/>
      <c r="ED124" s="82"/>
      <c r="EE124" s="82"/>
      <c r="EF124" s="82"/>
      <c r="EG124" s="82"/>
      <c r="EH124" s="82"/>
      <c r="EI124" s="82"/>
      <c r="EJ124" s="82"/>
      <c r="EK124" s="82"/>
      <c r="EL124" s="82"/>
      <c r="EM124" s="82"/>
      <c r="EN124" s="82"/>
      <c r="EO124" s="82"/>
      <c r="EP124" s="82"/>
      <c r="EQ124" s="82"/>
      <c r="ER124" s="82"/>
      <c r="ES124" s="82"/>
      <c r="ET124" s="82"/>
      <c r="EU124" s="82"/>
      <c r="EV124" s="82"/>
      <c r="EW124" s="82"/>
      <c r="EX124" s="82"/>
      <c r="EY124" s="82"/>
      <c r="EZ124" s="82"/>
      <c r="FA124" s="82"/>
      <c r="FB124" s="82"/>
      <c r="FC124" s="82"/>
      <c r="FD124" s="82"/>
      <c r="FE124" s="82"/>
      <c r="FF124" s="82"/>
      <c r="FG124" s="82"/>
      <c r="FH124" s="82"/>
      <c r="FI124" s="82"/>
      <c r="FJ124" s="82"/>
      <c r="FK124" s="82"/>
      <c r="FL124" s="82"/>
      <c r="FM124" s="82"/>
      <c r="FN124" s="82"/>
      <c r="FO124" s="82"/>
      <c r="FP124" s="82"/>
      <c r="FQ124" s="82"/>
      <c r="FR124" s="82"/>
      <c r="FS124" s="82"/>
      <c r="FT124" s="82"/>
      <c r="FU124" s="82"/>
      <c r="FV124" s="82"/>
      <c r="FW124" s="82"/>
      <c r="FX124" s="82"/>
      <c r="FY124" s="82"/>
      <c r="FZ124" s="82"/>
      <c r="GA124" s="82"/>
      <c r="GB124" s="82"/>
      <c r="GC124" s="82"/>
      <c r="GD124" s="82"/>
      <c r="GE124" s="82"/>
      <c r="GF124" s="82"/>
      <c r="GG124" s="82"/>
      <c r="GH124" s="82"/>
      <c r="GI124" s="82"/>
      <c r="GJ124" s="82"/>
      <c r="GK124" s="82"/>
      <c r="GL124" s="82"/>
      <c r="GM124" s="82"/>
      <c r="GN124" s="82"/>
      <c r="GO124" s="82"/>
      <c r="GP124" s="82"/>
      <c r="GQ124" s="82"/>
      <c r="GR124" s="82"/>
      <c r="GS124" s="82"/>
      <c r="GT124" s="82"/>
      <c r="GU124" s="82"/>
      <c r="GV124" s="82"/>
      <c r="GW124" s="82"/>
      <c r="GX124" s="82"/>
      <c r="GY124" s="82"/>
      <c r="GZ124" s="82"/>
      <c r="HA124" s="82"/>
      <c r="HB124" s="82"/>
      <c r="HC124" s="82"/>
      <c r="HD124" s="82"/>
      <c r="HE124" s="82"/>
      <c r="HF124" s="82"/>
      <c r="HG124" s="82"/>
      <c r="HH124" s="82"/>
      <c r="HI124" s="82"/>
      <c r="HJ124" s="82"/>
      <c r="HK124" s="82"/>
      <c r="HL124" s="82"/>
      <c r="HM124" s="82"/>
      <c r="HN124" s="82"/>
      <c r="HO124" s="82"/>
      <c r="HP124" s="82"/>
      <c r="HQ124" s="82"/>
      <c r="HR124" s="82"/>
      <c r="HS124" s="82"/>
      <c r="HT124" s="82"/>
      <c r="HU124" s="82"/>
      <c r="HV124" s="82"/>
      <c r="HW124" s="82"/>
      <c r="HX124" s="82"/>
      <c r="HY124" s="82"/>
      <c r="HZ124" s="82"/>
      <c r="IA124" s="82"/>
      <c r="IB124" s="82"/>
      <c r="IC124" s="82"/>
      <c r="ID124" s="82"/>
      <c r="IE124" s="82"/>
      <c r="IF124" s="82"/>
      <c r="IG124" s="82"/>
      <c r="IH124" s="82"/>
      <c r="II124" s="82"/>
      <c r="IJ124" s="82"/>
      <c r="IK124" s="82"/>
      <c r="IL124" s="82"/>
      <c r="IM124" s="82"/>
      <c r="IN124" s="82"/>
      <c r="IO124" s="82"/>
      <c r="IP124" s="82"/>
      <c r="IQ124" s="82"/>
      <c r="IR124" s="82"/>
      <c r="IS124" s="82"/>
      <c r="IT124" s="82"/>
      <c r="IU124" s="82"/>
      <c r="IV124" s="82"/>
      <c r="IW124" s="82"/>
      <c r="IX124" s="82"/>
      <c r="IY124" s="82"/>
      <c r="IZ124" s="82"/>
      <c r="JA124" s="82"/>
      <c r="JB124" s="82"/>
      <c r="JC124" s="82"/>
      <c r="JD124" s="82"/>
      <c r="JE124" s="82"/>
      <c r="JF124" s="82"/>
      <c r="JG124" s="82"/>
      <c r="JH124" s="82"/>
      <c r="JI124" s="82"/>
      <c r="JJ124" s="82"/>
      <c r="JK124" s="82"/>
      <c r="JL124" s="82"/>
      <c r="JM124" s="82"/>
      <c r="JN124" s="82"/>
      <c r="JO124" s="82"/>
      <c r="JP124" s="82"/>
      <c r="JQ124" s="82"/>
      <c r="JR124" s="82"/>
      <c r="JS124" s="82"/>
      <c r="JT124" s="82"/>
      <c r="JU124" s="82"/>
      <c r="JV124" s="82"/>
      <c r="JW124" s="82"/>
      <c r="JX124" s="82"/>
      <c r="JY124" s="82"/>
      <c r="JZ124" s="82"/>
      <c r="KA124" s="82"/>
      <c r="KB124" s="82"/>
      <c r="KC124" s="82"/>
      <c r="KD124" s="82"/>
      <c r="KE124" s="82"/>
      <c r="KF124" s="82"/>
      <c r="KG124" s="82"/>
      <c r="KH124" s="82"/>
      <c r="KI124" s="82"/>
      <c r="KJ124" s="82"/>
      <c r="KK124" s="82"/>
      <c r="KL124" s="82"/>
      <c r="KM124" s="82"/>
      <c r="KN124" s="82"/>
      <c r="KO124" s="82"/>
      <c r="KP124" s="82"/>
      <c r="KQ124" s="82"/>
      <c r="KR124" s="82"/>
      <c r="KS124" s="82"/>
      <c r="KT124" s="82"/>
      <c r="KU124" s="82"/>
      <c r="KV124" s="82"/>
      <c r="KW124" s="82"/>
      <c r="KX124" s="82"/>
      <c r="KY124" s="82"/>
      <c r="KZ124" s="82"/>
      <c r="LA124" s="82"/>
      <c r="LB124" s="82"/>
      <c r="LC124" s="82"/>
      <c r="LD124" s="82"/>
      <c r="LE124" s="82"/>
      <c r="LF124" s="82"/>
      <c r="LG124" s="82"/>
      <c r="LH124" s="82"/>
      <c r="LI124" s="82"/>
      <c r="LJ124" s="82"/>
      <c r="LK124" s="82"/>
      <c r="LL124" s="82"/>
      <c r="LM124" s="82"/>
      <c r="LN124" s="82"/>
      <c r="LO124" s="82"/>
      <c r="LP124" s="82"/>
      <c r="LQ124" s="82"/>
      <c r="LR124" s="82"/>
      <c r="LS124" s="82"/>
      <c r="LT124" s="82"/>
      <c r="LU124" s="82"/>
      <c r="LV124" s="82"/>
      <c r="LW124" s="82"/>
      <c r="LX124" s="82"/>
      <c r="LY124" s="82"/>
      <c r="LZ124" s="82"/>
      <c r="MA124" s="82"/>
      <c r="MB124" s="82"/>
      <c r="MC124" s="82"/>
      <c r="MD124" s="82"/>
      <c r="ME124" s="82"/>
      <c r="MF124" s="82"/>
      <c r="MG124" s="82"/>
      <c r="MH124" s="82"/>
      <c r="MI124" s="82"/>
      <c r="MJ124" s="82"/>
      <c r="MK124" s="82"/>
      <c r="ML124" s="82"/>
      <c r="MM124" s="82"/>
      <c r="MN124" s="82"/>
      <c r="MO124" s="82"/>
      <c r="MP124" s="82"/>
      <c r="MQ124" s="82"/>
      <c r="MR124" s="82"/>
      <c r="MS124" s="82"/>
      <c r="MT124" s="82"/>
      <c r="MU124" s="82"/>
      <c r="MV124" s="82"/>
      <c r="MW124" s="82"/>
      <c r="MX124" s="82"/>
      <c r="MY124" s="82"/>
      <c r="MZ124" s="82"/>
      <c r="NA124" s="82"/>
      <c r="NB124" s="82"/>
      <c r="NC124" s="82"/>
      <c r="ND124" s="82"/>
      <c r="NE124" s="82"/>
      <c r="NF124" s="82"/>
      <c r="NG124" s="82"/>
      <c r="NH124" s="82"/>
      <c r="NI124" s="82"/>
      <c r="NJ124" s="82"/>
      <c r="NK124" s="82"/>
      <c r="NL124" s="82"/>
      <c r="NM124" s="82"/>
      <c r="NN124" s="82"/>
      <c r="NO124" s="82"/>
      <c r="NP124" s="82"/>
      <c r="NQ124" s="82"/>
      <c r="NR124" s="82"/>
      <c r="NS124" s="82"/>
      <c r="NT124" s="82"/>
      <c r="NU124" s="82"/>
      <c r="NV124" s="82"/>
      <c r="NW124" s="82"/>
      <c r="NX124" s="82"/>
      <c r="NY124" s="82"/>
      <c r="NZ124" s="82"/>
      <c r="OA124" s="82"/>
      <c r="OB124" s="82"/>
      <c r="OC124" s="82"/>
      <c r="OD124" s="82"/>
      <c r="OE124" s="82"/>
      <c r="OF124" s="82"/>
      <c r="OG124" s="82"/>
      <c r="OH124" s="82"/>
      <c r="OI124" s="82"/>
      <c r="OJ124" s="82"/>
      <c r="OK124" s="82"/>
      <c r="OL124" s="82"/>
      <c r="OM124" s="82"/>
      <c r="ON124" s="82"/>
      <c r="OO124" s="82"/>
      <c r="OP124" s="82"/>
      <c r="OQ124" s="82"/>
      <c r="OR124" s="82"/>
      <c r="OS124" s="82"/>
      <c r="OT124" s="82"/>
      <c r="OU124" s="82"/>
      <c r="OV124" s="82"/>
      <c r="OW124" s="82"/>
      <c r="OX124" s="82"/>
      <c r="OY124" s="82"/>
      <c r="OZ124" s="82"/>
      <c r="PA124" s="82"/>
      <c r="PB124" s="82"/>
      <c r="PC124" s="82"/>
      <c r="PD124" s="82"/>
      <c r="PE124" s="82"/>
      <c r="PF124" s="82"/>
      <c r="PG124" s="82"/>
      <c r="PH124" s="82"/>
      <c r="PI124" s="82"/>
      <c r="PJ124" s="82"/>
      <c r="PK124" s="82"/>
      <c r="PL124" s="82"/>
      <c r="PM124" s="82"/>
      <c r="PN124" s="82"/>
      <c r="PO124" s="82"/>
      <c r="PP124" s="82"/>
      <c r="PQ124" s="82"/>
      <c r="PR124" s="82"/>
      <c r="PS124" s="82"/>
      <c r="PT124" s="82"/>
      <c r="PU124" s="82"/>
      <c r="PV124" s="82"/>
      <c r="PW124" s="82"/>
      <c r="PX124" s="82"/>
      <c r="PY124" s="82"/>
      <c r="PZ124" s="82"/>
      <c r="QA124" s="82"/>
      <c r="QB124" s="82"/>
      <c r="QC124" s="82"/>
      <c r="QD124" s="82"/>
      <c r="QE124" s="82"/>
      <c r="QF124" s="82"/>
      <c r="QG124" s="82"/>
      <c r="QH124" s="82"/>
      <c r="QI124" s="82"/>
      <c r="QJ124" s="82"/>
      <c r="QK124" s="82"/>
      <c r="QL124" s="82"/>
      <c r="QM124" s="82"/>
      <c r="QN124" s="82"/>
      <c r="QO124" s="82"/>
      <c r="QP124" s="82"/>
      <c r="QQ124" s="82"/>
      <c r="QR124" s="82"/>
      <c r="QS124" s="82"/>
      <c r="QT124" s="82"/>
      <c r="QU124" s="82"/>
      <c r="QV124" s="82"/>
      <c r="QW124" s="82"/>
      <c r="QX124" s="82"/>
      <c r="QY124" s="82"/>
      <c r="QZ124" s="82"/>
      <c r="RA124" s="82"/>
      <c r="RB124" s="82"/>
      <c r="RC124" s="82"/>
      <c r="RD124" s="82"/>
      <c r="RE124" s="82"/>
      <c r="RF124" s="82"/>
      <c r="RG124" s="82"/>
      <c r="RH124" s="82"/>
      <c r="RI124" s="82"/>
      <c r="RJ124" s="82"/>
      <c r="RK124" s="82"/>
      <c r="RL124" s="82"/>
    </row>
    <row r="125" spans="1:480" s="102" customFormat="1" ht="67.5" customHeight="1" x14ac:dyDescent="0.25">
      <c r="A125" s="513"/>
      <c r="B125" s="514"/>
      <c r="C125" s="91"/>
      <c r="D125" s="114" t="s">
        <v>213</v>
      </c>
      <c r="E125" s="98" t="s">
        <v>211</v>
      </c>
      <c r="F125" s="170">
        <v>138000</v>
      </c>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c r="CP125" s="82"/>
      <c r="CQ125" s="82"/>
      <c r="CR125" s="82"/>
      <c r="CS125" s="82"/>
      <c r="CT125" s="82"/>
      <c r="CU125" s="82"/>
      <c r="CV125" s="82"/>
      <c r="CW125" s="82"/>
      <c r="CX125" s="82"/>
      <c r="CY125" s="82"/>
      <c r="CZ125" s="82"/>
      <c r="DA125" s="82"/>
      <c r="DB125" s="82"/>
      <c r="DC125" s="82"/>
      <c r="DD125" s="82"/>
      <c r="DE125" s="82"/>
      <c r="DF125" s="82"/>
      <c r="DG125" s="82"/>
      <c r="DH125" s="82"/>
      <c r="DI125" s="82"/>
      <c r="DJ125" s="82"/>
      <c r="DK125" s="82"/>
      <c r="DL125" s="82"/>
      <c r="DM125" s="82"/>
      <c r="DN125" s="82"/>
      <c r="DO125" s="82"/>
      <c r="DP125" s="82"/>
      <c r="DQ125" s="82"/>
      <c r="DR125" s="82"/>
      <c r="DS125" s="82"/>
      <c r="DT125" s="82"/>
      <c r="DU125" s="82"/>
      <c r="DV125" s="82"/>
      <c r="DW125" s="82"/>
      <c r="DX125" s="82"/>
      <c r="DY125" s="82"/>
      <c r="DZ125" s="82"/>
      <c r="EA125" s="82"/>
      <c r="EB125" s="82"/>
      <c r="EC125" s="82"/>
      <c r="ED125" s="82"/>
      <c r="EE125" s="82"/>
      <c r="EF125" s="82"/>
      <c r="EG125" s="82"/>
      <c r="EH125" s="82"/>
      <c r="EI125" s="82"/>
      <c r="EJ125" s="82"/>
      <c r="EK125" s="82"/>
      <c r="EL125" s="82"/>
      <c r="EM125" s="82"/>
      <c r="EN125" s="82"/>
      <c r="EO125" s="82"/>
      <c r="EP125" s="82"/>
      <c r="EQ125" s="82"/>
      <c r="ER125" s="82"/>
      <c r="ES125" s="82"/>
      <c r="ET125" s="82"/>
      <c r="EU125" s="82"/>
      <c r="EV125" s="82"/>
      <c r="EW125" s="82"/>
      <c r="EX125" s="82"/>
      <c r="EY125" s="82"/>
      <c r="EZ125" s="82"/>
      <c r="FA125" s="82"/>
      <c r="FB125" s="82"/>
      <c r="FC125" s="82"/>
      <c r="FD125" s="82"/>
      <c r="FE125" s="82"/>
      <c r="FF125" s="82"/>
      <c r="FG125" s="82"/>
      <c r="FH125" s="82"/>
      <c r="FI125" s="82"/>
      <c r="FJ125" s="82"/>
      <c r="FK125" s="82"/>
      <c r="FL125" s="82"/>
      <c r="FM125" s="82"/>
      <c r="FN125" s="82"/>
      <c r="FO125" s="82"/>
      <c r="FP125" s="82"/>
      <c r="FQ125" s="82"/>
      <c r="FR125" s="82"/>
      <c r="FS125" s="82"/>
      <c r="FT125" s="82"/>
      <c r="FU125" s="82"/>
      <c r="FV125" s="82"/>
      <c r="FW125" s="82"/>
      <c r="FX125" s="82"/>
      <c r="FY125" s="82"/>
      <c r="FZ125" s="82"/>
      <c r="GA125" s="82"/>
      <c r="GB125" s="82"/>
      <c r="GC125" s="82"/>
      <c r="GD125" s="82"/>
      <c r="GE125" s="82"/>
      <c r="GF125" s="82"/>
      <c r="GG125" s="82"/>
      <c r="GH125" s="82"/>
      <c r="GI125" s="82"/>
      <c r="GJ125" s="82"/>
      <c r="GK125" s="82"/>
      <c r="GL125" s="82"/>
      <c r="GM125" s="82"/>
      <c r="GN125" s="82"/>
      <c r="GO125" s="82"/>
      <c r="GP125" s="82"/>
      <c r="GQ125" s="82"/>
      <c r="GR125" s="82"/>
      <c r="GS125" s="82"/>
      <c r="GT125" s="82"/>
      <c r="GU125" s="82"/>
      <c r="GV125" s="82"/>
      <c r="GW125" s="82"/>
      <c r="GX125" s="82"/>
      <c r="GY125" s="82"/>
      <c r="GZ125" s="82"/>
      <c r="HA125" s="82"/>
      <c r="HB125" s="82"/>
      <c r="HC125" s="82"/>
      <c r="HD125" s="82"/>
      <c r="HE125" s="82"/>
      <c r="HF125" s="82"/>
      <c r="HG125" s="82"/>
      <c r="HH125" s="82"/>
      <c r="HI125" s="82"/>
      <c r="HJ125" s="82"/>
      <c r="HK125" s="82"/>
      <c r="HL125" s="82"/>
      <c r="HM125" s="82"/>
      <c r="HN125" s="82"/>
      <c r="HO125" s="82"/>
      <c r="HP125" s="82"/>
      <c r="HQ125" s="82"/>
      <c r="HR125" s="82"/>
      <c r="HS125" s="82"/>
      <c r="HT125" s="82"/>
      <c r="HU125" s="82"/>
      <c r="HV125" s="82"/>
      <c r="HW125" s="82"/>
      <c r="HX125" s="82"/>
      <c r="HY125" s="82"/>
      <c r="HZ125" s="82"/>
      <c r="IA125" s="82"/>
      <c r="IB125" s="82"/>
      <c r="IC125" s="82"/>
      <c r="ID125" s="82"/>
      <c r="IE125" s="82"/>
      <c r="IF125" s="82"/>
      <c r="IG125" s="82"/>
      <c r="IH125" s="82"/>
      <c r="II125" s="82"/>
      <c r="IJ125" s="82"/>
      <c r="IK125" s="82"/>
      <c r="IL125" s="82"/>
      <c r="IM125" s="82"/>
      <c r="IN125" s="82"/>
      <c r="IO125" s="82"/>
      <c r="IP125" s="82"/>
      <c r="IQ125" s="82"/>
      <c r="IR125" s="82"/>
      <c r="IS125" s="82"/>
      <c r="IT125" s="82"/>
      <c r="IU125" s="82"/>
      <c r="IV125" s="82"/>
      <c r="IW125" s="82"/>
      <c r="IX125" s="82"/>
      <c r="IY125" s="82"/>
      <c r="IZ125" s="82"/>
      <c r="JA125" s="82"/>
      <c r="JB125" s="82"/>
      <c r="JC125" s="82"/>
      <c r="JD125" s="82"/>
      <c r="JE125" s="82"/>
      <c r="JF125" s="82"/>
      <c r="JG125" s="82"/>
      <c r="JH125" s="82"/>
      <c r="JI125" s="82"/>
      <c r="JJ125" s="82"/>
      <c r="JK125" s="82"/>
      <c r="JL125" s="82"/>
      <c r="JM125" s="82"/>
      <c r="JN125" s="82"/>
      <c r="JO125" s="82"/>
      <c r="JP125" s="82"/>
      <c r="JQ125" s="82"/>
      <c r="JR125" s="82"/>
      <c r="JS125" s="82"/>
      <c r="JT125" s="82"/>
      <c r="JU125" s="82"/>
      <c r="JV125" s="82"/>
      <c r="JW125" s="82"/>
      <c r="JX125" s="82"/>
      <c r="JY125" s="82"/>
      <c r="JZ125" s="82"/>
      <c r="KA125" s="82"/>
      <c r="KB125" s="82"/>
      <c r="KC125" s="82"/>
      <c r="KD125" s="82"/>
      <c r="KE125" s="82"/>
      <c r="KF125" s="82"/>
      <c r="KG125" s="82"/>
      <c r="KH125" s="82"/>
      <c r="KI125" s="82"/>
      <c r="KJ125" s="82"/>
      <c r="KK125" s="82"/>
      <c r="KL125" s="82"/>
      <c r="KM125" s="82"/>
      <c r="KN125" s="82"/>
      <c r="KO125" s="82"/>
      <c r="KP125" s="82"/>
      <c r="KQ125" s="82"/>
      <c r="KR125" s="82"/>
      <c r="KS125" s="82"/>
      <c r="KT125" s="82"/>
      <c r="KU125" s="82"/>
      <c r="KV125" s="82"/>
      <c r="KW125" s="82"/>
      <c r="KX125" s="82"/>
      <c r="KY125" s="82"/>
      <c r="KZ125" s="82"/>
      <c r="LA125" s="82"/>
      <c r="LB125" s="82"/>
      <c r="LC125" s="82"/>
      <c r="LD125" s="82"/>
      <c r="LE125" s="82"/>
      <c r="LF125" s="82"/>
      <c r="LG125" s="82"/>
      <c r="LH125" s="82"/>
      <c r="LI125" s="82"/>
      <c r="LJ125" s="82"/>
      <c r="LK125" s="82"/>
      <c r="LL125" s="82"/>
      <c r="LM125" s="82"/>
      <c r="LN125" s="82"/>
      <c r="LO125" s="82"/>
      <c r="LP125" s="82"/>
      <c r="LQ125" s="82"/>
      <c r="LR125" s="82"/>
      <c r="LS125" s="82"/>
      <c r="LT125" s="82"/>
      <c r="LU125" s="82"/>
      <c r="LV125" s="82"/>
      <c r="LW125" s="82"/>
      <c r="LX125" s="82"/>
      <c r="LY125" s="82"/>
      <c r="LZ125" s="82"/>
      <c r="MA125" s="82"/>
      <c r="MB125" s="82"/>
      <c r="MC125" s="82"/>
      <c r="MD125" s="82"/>
      <c r="ME125" s="82"/>
      <c r="MF125" s="82"/>
      <c r="MG125" s="82"/>
      <c r="MH125" s="82"/>
      <c r="MI125" s="82"/>
      <c r="MJ125" s="82"/>
      <c r="MK125" s="82"/>
      <c r="ML125" s="82"/>
      <c r="MM125" s="82"/>
      <c r="MN125" s="82"/>
      <c r="MO125" s="82"/>
      <c r="MP125" s="82"/>
      <c r="MQ125" s="82"/>
      <c r="MR125" s="82"/>
      <c r="MS125" s="82"/>
      <c r="MT125" s="82"/>
      <c r="MU125" s="82"/>
      <c r="MV125" s="82"/>
      <c r="MW125" s="82"/>
      <c r="MX125" s="82"/>
      <c r="MY125" s="82"/>
      <c r="MZ125" s="82"/>
      <c r="NA125" s="82"/>
      <c r="NB125" s="82"/>
      <c r="NC125" s="82"/>
      <c r="ND125" s="82"/>
      <c r="NE125" s="82"/>
      <c r="NF125" s="82"/>
      <c r="NG125" s="82"/>
      <c r="NH125" s="82"/>
      <c r="NI125" s="82"/>
      <c r="NJ125" s="82"/>
      <c r="NK125" s="82"/>
      <c r="NL125" s="82"/>
      <c r="NM125" s="82"/>
      <c r="NN125" s="82"/>
      <c r="NO125" s="82"/>
      <c r="NP125" s="82"/>
      <c r="NQ125" s="82"/>
      <c r="NR125" s="82"/>
      <c r="NS125" s="82"/>
      <c r="NT125" s="82"/>
      <c r="NU125" s="82"/>
      <c r="NV125" s="82"/>
      <c r="NW125" s="82"/>
      <c r="NX125" s="82"/>
      <c r="NY125" s="82"/>
      <c r="NZ125" s="82"/>
      <c r="OA125" s="82"/>
      <c r="OB125" s="82"/>
      <c r="OC125" s="82"/>
      <c r="OD125" s="82"/>
      <c r="OE125" s="82"/>
      <c r="OF125" s="82"/>
      <c r="OG125" s="82"/>
      <c r="OH125" s="82"/>
      <c r="OI125" s="82"/>
      <c r="OJ125" s="82"/>
      <c r="OK125" s="82"/>
      <c r="OL125" s="82"/>
      <c r="OM125" s="82"/>
      <c r="ON125" s="82"/>
      <c r="OO125" s="82"/>
      <c r="OP125" s="82"/>
      <c r="OQ125" s="82"/>
      <c r="OR125" s="82"/>
      <c r="OS125" s="82"/>
      <c r="OT125" s="82"/>
      <c r="OU125" s="82"/>
      <c r="OV125" s="82"/>
      <c r="OW125" s="82"/>
      <c r="OX125" s="82"/>
      <c r="OY125" s="82"/>
      <c r="OZ125" s="82"/>
      <c r="PA125" s="82"/>
      <c r="PB125" s="82"/>
      <c r="PC125" s="82"/>
      <c r="PD125" s="82"/>
      <c r="PE125" s="82"/>
      <c r="PF125" s="82"/>
      <c r="PG125" s="82"/>
      <c r="PH125" s="82"/>
      <c r="PI125" s="82"/>
      <c r="PJ125" s="82"/>
      <c r="PK125" s="82"/>
      <c r="PL125" s="82"/>
      <c r="PM125" s="82"/>
      <c r="PN125" s="82"/>
      <c r="PO125" s="82"/>
      <c r="PP125" s="82"/>
      <c r="PQ125" s="82"/>
      <c r="PR125" s="82"/>
      <c r="PS125" s="82"/>
      <c r="PT125" s="82"/>
      <c r="PU125" s="82"/>
      <c r="PV125" s="82"/>
      <c r="PW125" s="82"/>
      <c r="PX125" s="82"/>
      <c r="PY125" s="82"/>
      <c r="PZ125" s="82"/>
      <c r="QA125" s="82"/>
      <c r="QB125" s="82"/>
      <c r="QC125" s="82"/>
      <c r="QD125" s="82"/>
      <c r="QE125" s="82"/>
      <c r="QF125" s="82"/>
      <c r="QG125" s="82"/>
      <c r="QH125" s="82"/>
      <c r="QI125" s="82"/>
      <c r="QJ125" s="82"/>
      <c r="QK125" s="82"/>
      <c r="QL125" s="82"/>
      <c r="QM125" s="82"/>
      <c r="QN125" s="82"/>
      <c r="QO125" s="82"/>
      <c r="QP125" s="82"/>
      <c r="QQ125" s="82"/>
      <c r="QR125" s="82"/>
      <c r="QS125" s="82"/>
      <c r="QT125" s="82"/>
      <c r="QU125" s="82"/>
      <c r="QV125" s="82"/>
      <c r="QW125" s="82"/>
      <c r="QX125" s="82"/>
      <c r="QY125" s="82"/>
      <c r="QZ125" s="82"/>
      <c r="RA125" s="82"/>
      <c r="RB125" s="82"/>
      <c r="RC125" s="82"/>
      <c r="RD125" s="82"/>
      <c r="RE125" s="82"/>
      <c r="RF125" s="82"/>
      <c r="RG125" s="82"/>
      <c r="RH125" s="82"/>
      <c r="RI125" s="82"/>
      <c r="RJ125" s="82"/>
      <c r="RK125" s="82"/>
      <c r="RL125" s="82"/>
    </row>
    <row r="126" spans="1:480" s="102" customFormat="1" ht="70.5" customHeight="1" x14ac:dyDescent="0.25">
      <c r="A126" s="513"/>
      <c r="B126" s="514"/>
      <c r="C126" s="91"/>
      <c r="D126" s="114" t="s">
        <v>212</v>
      </c>
      <c r="E126" s="98" t="s">
        <v>211</v>
      </c>
      <c r="F126" s="170">
        <v>350569</v>
      </c>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c r="CP126" s="82"/>
      <c r="CQ126" s="82"/>
      <c r="CR126" s="82"/>
      <c r="CS126" s="82"/>
      <c r="CT126" s="82"/>
      <c r="CU126" s="82"/>
      <c r="CV126" s="82"/>
      <c r="CW126" s="82"/>
      <c r="CX126" s="82"/>
      <c r="CY126" s="82"/>
      <c r="CZ126" s="82"/>
      <c r="DA126" s="82"/>
      <c r="DB126" s="82"/>
      <c r="DC126" s="82"/>
      <c r="DD126" s="82"/>
      <c r="DE126" s="82"/>
      <c r="DF126" s="82"/>
      <c r="DG126" s="82"/>
      <c r="DH126" s="82"/>
      <c r="DI126" s="82"/>
      <c r="DJ126" s="82"/>
      <c r="DK126" s="82"/>
      <c r="DL126" s="82"/>
      <c r="DM126" s="82"/>
      <c r="DN126" s="82"/>
      <c r="DO126" s="82"/>
      <c r="DP126" s="82"/>
      <c r="DQ126" s="82"/>
      <c r="DR126" s="82"/>
      <c r="DS126" s="82"/>
      <c r="DT126" s="82"/>
      <c r="DU126" s="82"/>
      <c r="DV126" s="82"/>
      <c r="DW126" s="82"/>
      <c r="DX126" s="82"/>
      <c r="DY126" s="82"/>
      <c r="DZ126" s="82"/>
      <c r="EA126" s="82"/>
      <c r="EB126" s="82"/>
      <c r="EC126" s="82"/>
      <c r="ED126" s="82"/>
      <c r="EE126" s="82"/>
      <c r="EF126" s="82"/>
      <c r="EG126" s="82"/>
      <c r="EH126" s="82"/>
      <c r="EI126" s="82"/>
      <c r="EJ126" s="82"/>
      <c r="EK126" s="82"/>
      <c r="EL126" s="82"/>
      <c r="EM126" s="82"/>
      <c r="EN126" s="82"/>
      <c r="EO126" s="82"/>
      <c r="EP126" s="82"/>
      <c r="EQ126" s="82"/>
      <c r="ER126" s="82"/>
      <c r="ES126" s="82"/>
      <c r="ET126" s="82"/>
      <c r="EU126" s="82"/>
      <c r="EV126" s="82"/>
      <c r="EW126" s="82"/>
      <c r="EX126" s="82"/>
      <c r="EY126" s="82"/>
      <c r="EZ126" s="82"/>
      <c r="FA126" s="82"/>
      <c r="FB126" s="82"/>
      <c r="FC126" s="82"/>
      <c r="FD126" s="82"/>
      <c r="FE126" s="82"/>
      <c r="FF126" s="82"/>
      <c r="FG126" s="82"/>
      <c r="FH126" s="82"/>
      <c r="FI126" s="82"/>
      <c r="FJ126" s="82"/>
      <c r="FK126" s="82"/>
      <c r="FL126" s="82"/>
      <c r="FM126" s="82"/>
      <c r="FN126" s="82"/>
      <c r="FO126" s="82"/>
      <c r="FP126" s="82"/>
      <c r="FQ126" s="82"/>
      <c r="FR126" s="82"/>
      <c r="FS126" s="82"/>
      <c r="FT126" s="82"/>
      <c r="FU126" s="82"/>
      <c r="FV126" s="82"/>
      <c r="FW126" s="82"/>
      <c r="FX126" s="82"/>
      <c r="FY126" s="82"/>
      <c r="FZ126" s="82"/>
      <c r="GA126" s="82"/>
      <c r="GB126" s="82"/>
      <c r="GC126" s="82"/>
      <c r="GD126" s="82"/>
      <c r="GE126" s="82"/>
      <c r="GF126" s="82"/>
      <c r="GG126" s="82"/>
      <c r="GH126" s="82"/>
      <c r="GI126" s="82"/>
      <c r="GJ126" s="82"/>
      <c r="GK126" s="82"/>
      <c r="GL126" s="82"/>
      <c r="GM126" s="82"/>
      <c r="GN126" s="82"/>
      <c r="GO126" s="82"/>
      <c r="GP126" s="82"/>
      <c r="GQ126" s="82"/>
      <c r="GR126" s="82"/>
      <c r="GS126" s="82"/>
      <c r="GT126" s="82"/>
      <c r="GU126" s="82"/>
      <c r="GV126" s="82"/>
      <c r="GW126" s="82"/>
      <c r="GX126" s="82"/>
      <c r="GY126" s="82"/>
      <c r="GZ126" s="82"/>
      <c r="HA126" s="82"/>
      <c r="HB126" s="82"/>
      <c r="HC126" s="82"/>
      <c r="HD126" s="82"/>
      <c r="HE126" s="82"/>
      <c r="HF126" s="82"/>
      <c r="HG126" s="82"/>
      <c r="HH126" s="82"/>
      <c r="HI126" s="82"/>
      <c r="HJ126" s="82"/>
      <c r="HK126" s="82"/>
      <c r="HL126" s="82"/>
      <c r="HM126" s="82"/>
      <c r="HN126" s="82"/>
      <c r="HO126" s="82"/>
      <c r="HP126" s="82"/>
      <c r="HQ126" s="82"/>
      <c r="HR126" s="82"/>
      <c r="HS126" s="82"/>
      <c r="HT126" s="82"/>
      <c r="HU126" s="82"/>
      <c r="HV126" s="82"/>
      <c r="HW126" s="82"/>
      <c r="HX126" s="82"/>
      <c r="HY126" s="82"/>
      <c r="HZ126" s="82"/>
      <c r="IA126" s="82"/>
      <c r="IB126" s="82"/>
      <c r="IC126" s="82"/>
      <c r="ID126" s="82"/>
      <c r="IE126" s="82"/>
      <c r="IF126" s="82"/>
      <c r="IG126" s="82"/>
      <c r="IH126" s="82"/>
      <c r="II126" s="82"/>
      <c r="IJ126" s="82"/>
      <c r="IK126" s="82"/>
      <c r="IL126" s="82"/>
      <c r="IM126" s="82"/>
      <c r="IN126" s="82"/>
      <c r="IO126" s="82"/>
      <c r="IP126" s="82"/>
      <c r="IQ126" s="82"/>
      <c r="IR126" s="82"/>
      <c r="IS126" s="82"/>
      <c r="IT126" s="82"/>
      <c r="IU126" s="82"/>
      <c r="IV126" s="82"/>
      <c r="IW126" s="82"/>
      <c r="IX126" s="82"/>
      <c r="IY126" s="82"/>
      <c r="IZ126" s="82"/>
      <c r="JA126" s="82"/>
      <c r="JB126" s="82"/>
      <c r="JC126" s="82"/>
      <c r="JD126" s="82"/>
      <c r="JE126" s="82"/>
      <c r="JF126" s="82"/>
      <c r="JG126" s="82"/>
      <c r="JH126" s="82"/>
      <c r="JI126" s="82"/>
      <c r="JJ126" s="82"/>
      <c r="JK126" s="82"/>
      <c r="JL126" s="82"/>
      <c r="JM126" s="82"/>
      <c r="JN126" s="82"/>
      <c r="JO126" s="82"/>
      <c r="JP126" s="82"/>
      <c r="JQ126" s="82"/>
      <c r="JR126" s="82"/>
      <c r="JS126" s="82"/>
      <c r="JT126" s="82"/>
      <c r="JU126" s="82"/>
      <c r="JV126" s="82"/>
      <c r="JW126" s="82"/>
      <c r="JX126" s="82"/>
      <c r="JY126" s="82"/>
      <c r="JZ126" s="82"/>
      <c r="KA126" s="82"/>
      <c r="KB126" s="82"/>
      <c r="KC126" s="82"/>
      <c r="KD126" s="82"/>
      <c r="KE126" s="82"/>
      <c r="KF126" s="82"/>
      <c r="KG126" s="82"/>
      <c r="KH126" s="82"/>
      <c r="KI126" s="82"/>
      <c r="KJ126" s="82"/>
      <c r="KK126" s="82"/>
      <c r="KL126" s="82"/>
      <c r="KM126" s="82"/>
      <c r="KN126" s="82"/>
      <c r="KO126" s="82"/>
      <c r="KP126" s="82"/>
      <c r="KQ126" s="82"/>
      <c r="KR126" s="82"/>
      <c r="KS126" s="82"/>
      <c r="KT126" s="82"/>
      <c r="KU126" s="82"/>
      <c r="KV126" s="82"/>
      <c r="KW126" s="82"/>
      <c r="KX126" s="82"/>
      <c r="KY126" s="82"/>
      <c r="KZ126" s="82"/>
      <c r="LA126" s="82"/>
      <c r="LB126" s="82"/>
      <c r="LC126" s="82"/>
      <c r="LD126" s="82"/>
      <c r="LE126" s="82"/>
      <c r="LF126" s="82"/>
      <c r="LG126" s="82"/>
      <c r="LH126" s="82"/>
      <c r="LI126" s="82"/>
      <c r="LJ126" s="82"/>
      <c r="LK126" s="82"/>
      <c r="LL126" s="82"/>
      <c r="LM126" s="82"/>
      <c r="LN126" s="82"/>
      <c r="LO126" s="82"/>
      <c r="LP126" s="82"/>
      <c r="LQ126" s="82"/>
      <c r="LR126" s="82"/>
      <c r="LS126" s="82"/>
      <c r="LT126" s="82"/>
      <c r="LU126" s="82"/>
      <c r="LV126" s="82"/>
      <c r="LW126" s="82"/>
      <c r="LX126" s="82"/>
      <c r="LY126" s="82"/>
      <c r="LZ126" s="82"/>
      <c r="MA126" s="82"/>
      <c r="MB126" s="82"/>
      <c r="MC126" s="82"/>
      <c r="MD126" s="82"/>
      <c r="ME126" s="82"/>
      <c r="MF126" s="82"/>
      <c r="MG126" s="82"/>
      <c r="MH126" s="82"/>
      <c r="MI126" s="82"/>
      <c r="MJ126" s="82"/>
      <c r="MK126" s="82"/>
      <c r="ML126" s="82"/>
      <c r="MM126" s="82"/>
      <c r="MN126" s="82"/>
      <c r="MO126" s="82"/>
      <c r="MP126" s="82"/>
      <c r="MQ126" s="82"/>
      <c r="MR126" s="82"/>
      <c r="MS126" s="82"/>
      <c r="MT126" s="82"/>
      <c r="MU126" s="82"/>
      <c r="MV126" s="82"/>
      <c r="MW126" s="82"/>
      <c r="MX126" s="82"/>
      <c r="MY126" s="82"/>
      <c r="MZ126" s="82"/>
      <c r="NA126" s="82"/>
      <c r="NB126" s="82"/>
      <c r="NC126" s="82"/>
      <c r="ND126" s="82"/>
      <c r="NE126" s="82"/>
      <c r="NF126" s="82"/>
      <c r="NG126" s="82"/>
      <c r="NH126" s="82"/>
      <c r="NI126" s="82"/>
      <c r="NJ126" s="82"/>
      <c r="NK126" s="82"/>
      <c r="NL126" s="82"/>
      <c r="NM126" s="82"/>
      <c r="NN126" s="82"/>
      <c r="NO126" s="82"/>
      <c r="NP126" s="82"/>
      <c r="NQ126" s="82"/>
      <c r="NR126" s="82"/>
      <c r="NS126" s="82"/>
      <c r="NT126" s="82"/>
      <c r="NU126" s="82"/>
      <c r="NV126" s="82"/>
      <c r="NW126" s="82"/>
      <c r="NX126" s="82"/>
      <c r="NY126" s="82"/>
      <c r="NZ126" s="82"/>
      <c r="OA126" s="82"/>
      <c r="OB126" s="82"/>
      <c r="OC126" s="82"/>
      <c r="OD126" s="82"/>
      <c r="OE126" s="82"/>
      <c r="OF126" s="82"/>
      <c r="OG126" s="82"/>
      <c r="OH126" s="82"/>
      <c r="OI126" s="82"/>
      <c r="OJ126" s="82"/>
      <c r="OK126" s="82"/>
      <c r="OL126" s="82"/>
      <c r="OM126" s="82"/>
      <c r="ON126" s="82"/>
      <c r="OO126" s="82"/>
      <c r="OP126" s="82"/>
      <c r="OQ126" s="82"/>
      <c r="OR126" s="82"/>
      <c r="OS126" s="82"/>
      <c r="OT126" s="82"/>
      <c r="OU126" s="82"/>
      <c r="OV126" s="82"/>
      <c r="OW126" s="82"/>
      <c r="OX126" s="82"/>
      <c r="OY126" s="82"/>
      <c r="OZ126" s="82"/>
      <c r="PA126" s="82"/>
      <c r="PB126" s="82"/>
      <c r="PC126" s="82"/>
      <c r="PD126" s="82"/>
      <c r="PE126" s="82"/>
      <c r="PF126" s="82"/>
      <c r="PG126" s="82"/>
      <c r="PH126" s="82"/>
      <c r="PI126" s="82"/>
      <c r="PJ126" s="82"/>
      <c r="PK126" s="82"/>
      <c r="PL126" s="82"/>
      <c r="PM126" s="82"/>
      <c r="PN126" s="82"/>
      <c r="PO126" s="82"/>
      <c r="PP126" s="82"/>
      <c r="PQ126" s="82"/>
      <c r="PR126" s="82"/>
      <c r="PS126" s="82"/>
      <c r="PT126" s="82"/>
      <c r="PU126" s="82"/>
      <c r="PV126" s="82"/>
      <c r="PW126" s="82"/>
      <c r="PX126" s="82"/>
      <c r="PY126" s="82"/>
      <c r="PZ126" s="82"/>
      <c r="QA126" s="82"/>
      <c r="QB126" s="82"/>
      <c r="QC126" s="82"/>
      <c r="QD126" s="82"/>
      <c r="QE126" s="82"/>
      <c r="QF126" s="82"/>
      <c r="QG126" s="82"/>
      <c r="QH126" s="82"/>
      <c r="QI126" s="82"/>
      <c r="QJ126" s="82"/>
      <c r="QK126" s="82"/>
      <c r="QL126" s="82"/>
      <c r="QM126" s="82"/>
      <c r="QN126" s="82"/>
      <c r="QO126" s="82"/>
      <c r="QP126" s="82"/>
      <c r="QQ126" s="82"/>
      <c r="QR126" s="82"/>
      <c r="QS126" s="82"/>
      <c r="QT126" s="82"/>
      <c r="QU126" s="82"/>
      <c r="QV126" s="82"/>
      <c r="QW126" s="82"/>
      <c r="QX126" s="82"/>
      <c r="QY126" s="82"/>
      <c r="QZ126" s="82"/>
      <c r="RA126" s="82"/>
      <c r="RB126" s="82"/>
      <c r="RC126" s="82"/>
      <c r="RD126" s="82"/>
      <c r="RE126" s="82"/>
      <c r="RF126" s="82"/>
      <c r="RG126" s="82"/>
      <c r="RH126" s="82"/>
      <c r="RI126" s="82"/>
      <c r="RJ126" s="82"/>
      <c r="RK126" s="82"/>
      <c r="RL126" s="82"/>
    </row>
    <row r="127" spans="1:480" s="102" customFormat="1" ht="69" customHeight="1" x14ac:dyDescent="0.25">
      <c r="A127" s="513"/>
      <c r="B127" s="514"/>
      <c r="C127" s="91"/>
      <c r="D127" s="114" t="s">
        <v>242</v>
      </c>
      <c r="E127" s="98" t="s">
        <v>200</v>
      </c>
      <c r="F127" s="170">
        <v>1272593</v>
      </c>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c r="CP127" s="82"/>
      <c r="CQ127" s="82"/>
      <c r="CR127" s="82"/>
      <c r="CS127" s="82"/>
      <c r="CT127" s="82"/>
      <c r="CU127" s="82"/>
      <c r="CV127" s="82"/>
      <c r="CW127" s="82"/>
      <c r="CX127" s="82"/>
      <c r="CY127" s="82"/>
      <c r="CZ127" s="82"/>
      <c r="DA127" s="82"/>
      <c r="DB127" s="82"/>
      <c r="DC127" s="82"/>
      <c r="DD127" s="82"/>
      <c r="DE127" s="82"/>
      <c r="DF127" s="82"/>
      <c r="DG127" s="82"/>
      <c r="DH127" s="82"/>
      <c r="DI127" s="82"/>
      <c r="DJ127" s="82"/>
      <c r="DK127" s="82"/>
      <c r="DL127" s="82"/>
      <c r="DM127" s="82"/>
      <c r="DN127" s="82"/>
      <c r="DO127" s="82"/>
      <c r="DP127" s="82"/>
      <c r="DQ127" s="82"/>
      <c r="DR127" s="82"/>
      <c r="DS127" s="82"/>
      <c r="DT127" s="82"/>
      <c r="DU127" s="82"/>
      <c r="DV127" s="82"/>
      <c r="DW127" s="82"/>
      <c r="DX127" s="82"/>
      <c r="DY127" s="82"/>
      <c r="DZ127" s="82"/>
      <c r="EA127" s="82"/>
      <c r="EB127" s="82"/>
      <c r="EC127" s="82"/>
      <c r="ED127" s="82"/>
      <c r="EE127" s="82"/>
      <c r="EF127" s="82"/>
      <c r="EG127" s="82"/>
      <c r="EH127" s="82"/>
      <c r="EI127" s="82"/>
      <c r="EJ127" s="82"/>
      <c r="EK127" s="82"/>
      <c r="EL127" s="82"/>
      <c r="EM127" s="82"/>
      <c r="EN127" s="82"/>
      <c r="EO127" s="82"/>
      <c r="EP127" s="82"/>
      <c r="EQ127" s="82"/>
      <c r="ER127" s="82"/>
      <c r="ES127" s="82"/>
      <c r="ET127" s="82"/>
      <c r="EU127" s="82"/>
      <c r="EV127" s="82"/>
      <c r="EW127" s="82"/>
      <c r="EX127" s="82"/>
      <c r="EY127" s="82"/>
      <c r="EZ127" s="82"/>
      <c r="FA127" s="82"/>
      <c r="FB127" s="82"/>
      <c r="FC127" s="82"/>
      <c r="FD127" s="82"/>
      <c r="FE127" s="82"/>
      <c r="FF127" s="82"/>
      <c r="FG127" s="82"/>
      <c r="FH127" s="82"/>
      <c r="FI127" s="82"/>
      <c r="FJ127" s="82"/>
      <c r="FK127" s="82"/>
      <c r="FL127" s="82"/>
      <c r="FM127" s="82"/>
      <c r="FN127" s="82"/>
      <c r="FO127" s="82"/>
      <c r="FP127" s="82"/>
      <c r="FQ127" s="82"/>
      <c r="FR127" s="82"/>
      <c r="FS127" s="82"/>
      <c r="FT127" s="82"/>
      <c r="FU127" s="82"/>
      <c r="FV127" s="82"/>
      <c r="FW127" s="82"/>
      <c r="FX127" s="82"/>
      <c r="FY127" s="82"/>
      <c r="FZ127" s="82"/>
      <c r="GA127" s="82"/>
      <c r="GB127" s="82"/>
      <c r="GC127" s="82"/>
      <c r="GD127" s="82"/>
      <c r="GE127" s="82"/>
      <c r="GF127" s="82"/>
      <c r="GG127" s="82"/>
      <c r="GH127" s="82"/>
      <c r="GI127" s="82"/>
      <c r="GJ127" s="82"/>
      <c r="GK127" s="82"/>
      <c r="GL127" s="82"/>
      <c r="GM127" s="82"/>
      <c r="GN127" s="82"/>
      <c r="GO127" s="82"/>
      <c r="GP127" s="82"/>
      <c r="GQ127" s="82"/>
      <c r="GR127" s="82"/>
      <c r="GS127" s="82"/>
      <c r="GT127" s="82"/>
      <c r="GU127" s="82"/>
      <c r="GV127" s="82"/>
      <c r="GW127" s="82"/>
      <c r="GX127" s="82"/>
      <c r="GY127" s="82"/>
      <c r="GZ127" s="82"/>
      <c r="HA127" s="82"/>
      <c r="HB127" s="82"/>
      <c r="HC127" s="82"/>
      <c r="HD127" s="82"/>
      <c r="HE127" s="82"/>
      <c r="HF127" s="82"/>
      <c r="HG127" s="82"/>
      <c r="HH127" s="82"/>
      <c r="HI127" s="82"/>
      <c r="HJ127" s="82"/>
      <c r="HK127" s="82"/>
      <c r="HL127" s="82"/>
      <c r="HM127" s="82"/>
      <c r="HN127" s="82"/>
      <c r="HO127" s="82"/>
      <c r="HP127" s="82"/>
      <c r="HQ127" s="82"/>
      <c r="HR127" s="82"/>
      <c r="HS127" s="82"/>
      <c r="HT127" s="82"/>
      <c r="HU127" s="82"/>
      <c r="HV127" s="82"/>
      <c r="HW127" s="82"/>
      <c r="HX127" s="82"/>
      <c r="HY127" s="82"/>
      <c r="HZ127" s="82"/>
      <c r="IA127" s="82"/>
      <c r="IB127" s="82"/>
      <c r="IC127" s="82"/>
      <c r="ID127" s="82"/>
      <c r="IE127" s="82"/>
      <c r="IF127" s="82"/>
      <c r="IG127" s="82"/>
      <c r="IH127" s="82"/>
      <c r="II127" s="82"/>
      <c r="IJ127" s="82"/>
      <c r="IK127" s="82"/>
      <c r="IL127" s="82"/>
      <c r="IM127" s="82"/>
      <c r="IN127" s="82"/>
      <c r="IO127" s="82"/>
      <c r="IP127" s="82"/>
      <c r="IQ127" s="82"/>
      <c r="IR127" s="82"/>
      <c r="IS127" s="82"/>
      <c r="IT127" s="82"/>
      <c r="IU127" s="82"/>
      <c r="IV127" s="82"/>
      <c r="IW127" s="82"/>
      <c r="IX127" s="82"/>
      <c r="IY127" s="82"/>
      <c r="IZ127" s="82"/>
      <c r="JA127" s="82"/>
      <c r="JB127" s="82"/>
      <c r="JC127" s="82"/>
      <c r="JD127" s="82"/>
      <c r="JE127" s="82"/>
      <c r="JF127" s="82"/>
      <c r="JG127" s="82"/>
      <c r="JH127" s="82"/>
      <c r="JI127" s="82"/>
      <c r="JJ127" s="82"/>
      <c r="JK127" s="82"/>
      <c r="JL127" s="82"/>
      <c r="JM127" s="82"/>
      <c r="JN127" s="82"/>
      <c r="JO127" s="82"/>
      <c r="JP127" s="82"/>
      <c r="JQ127" s="82"/>
      <c r="JR127" s="82"/>
      <c r="JS127" s="82"/>
      <c r="JT127" s="82"/>
      <c r="JU127" s="82"/>
      <c r="JV127" s="82"/>
      <c r="JW127" s="82"/>
      <c r="JX127" s="82"/>
      <c r="JY127" s="82"/>
      <c r="JZ127" s="82"/>
      <c r="KA127" s="82"/>
      <c r="KB127" s="82"/>
      <c r="KC127" s="82"/>
      <c r="KD127" s="82"/>
      <c r="KE127" s="82"/>
      <c r="KF127" s="82"/>
      <c r="KG127" s="82"/>
      <c r="KH127" s="82"/>
      <c r="KI127" s="82"/>
      <c r="KJ127" s="82"/>
      <c r="KK127" s="82"/>
      <c r="KL127" s="82"/>
      <c r="KM127" s="82"/>
      <c r="KN127" s="82"/>
      <c r="KO127" s="82"/>
      <c r="KP127" s="82"/>
      <c r="KQ127" s="82"/>
      <c r="KR127" s="82"/>
      <c r="KS127" s="82"/>
      <c r="KT127" s="82"/>
      <c r="KU127" s="82"/>
      <c r="KV127" s="82"/>
      <c r="KW127" s="82"/>
      <c r="KX127" s="82"/>
      <c r="KY127" s="82"/>
      <c r="KZ127" s="82"/>
      <c r="LA127" s="82"/>
      <c r="LB127" s="82"/>
      <c r="LC127" s="82"/>
      <c r="LD127" s="82"/>
      <c r="LE127" s="82"/>
      <c r="LF127" s="82"/>
      <c r="LG127" s="82"/>
      <c r="LH127" s="82"/>
      <c r="LI127" s="82"/>
      <c r="LJ127" s="82"/>
      <c r="LK127" s="82"/>
      <c r="LL127" s="82"/>
      <c r="LM127" s="82"/>
      <c r="LN127" s="82"/>
      <c r="LO127" s="82"/>
      <c r="LP127" s="82"/>
      <c r="LQ127" s="82"/>
      <c r="LR127" s="82"/>
      <c r="LS127" s="82"/>
      <c r="LT127" s="82"/>
      <c r="LU127" s="82"/>
      <c r="LV127" s="82"/>
      <c r="LW127" s="82"/>
      <c r="LX127" s="82"/>
      <c r="LY127" s="82"/>
      <c r="LZ127" s="82"/>
      <c r="MA127" s="82"/>
      <c r="MB127" s="82"/>
      <c r="MC127" s="82"/>
      <c r="MD127" s="82"/>
      <c r="ME127" s="82"/>
      <c r="MF127" s="82"/>
      <c r="MG127" s="82"/>
      <c r="MH127" s="82"/>
      <c r="MI127" s="82"/>
      <c r="MJ127" s="82"/>
      <c r="MK127" s="82"/>
      <c r="ML127" s="82"/>
      <c r="MM127" s="82"/>
      <c r="MN127" s="82"/>
      <c r="MO127" s="82"/>
      <c r="MP127" s="82"/>
      <c r="MQ127" s="82"/>
      <c r="MR127" s="82"/>
      <c r="MS127" s="82"/>
      <c r="MT127" s="82"/>
      <c r="MU127" s="82"/>
      <c r="MV127" s="82"/>
      <c r="MW127" s="82"/>
      <c r="MX127" s="82"/>
      <c r="MY127" s="82"/>
      <c r="MZ127" s="82"/>
      <c r="NA127" s="82"/>
      <c r="NB127" s="82"/>
      <c r="NC127" s="82"/>
      <c r="ND127" s="82"/>
      <c r="NE127" s="82"/>
      <c r="NF127" s="82"/>
      <c r="NG127" s="82"/>
      <c r="NH127" s="82"/>
      <c r="NI127" s="82"/>
      <c r="NJ127" s="82"/>
      <c r="NK127" s="82"/>
      <c r="NL127" s="82"/>
      <c r="NM127" s="82"/>
      <c r="NN127" s="82"/>
      <c r="NO127" s="82"/>
      <c r="NP127" s="82"/>
      <c r="NQ127" s="82"/>
      <c r="NR127" s="82"/>
      <c r="NS127" s="82"/>
      <c r="NT127" s="82"/>
      <c r="NU127" s="82"/>
      <c r="NV127" s="82"/>
      <c r="NW127" s="82"/>
      <c r="NX127" s="82"/>
      <c r="NY127" s="82"/>
      <c r="NZ127" s="82"/>
      <c r="OA127" s="82"/>
      <c r="OB127" s="82"/>
      <c r="OC127" s="82"/>
      <c r="OD127" s="82"/>
      <c r="OE127" s="82"/>
      <c r="OF127" s="82"/>
      <c r="OG127" s="82"/>
      <c r="OH127" s="82"/>
      <c r="OI127" s="82"/>
      <c r="OJ127" s="82"/>
      <c r="OK127" s="82"/>
      <c r="OL127" s="82"/>
      <c r="OM127" s="82"/>
      <c r="ON127" s="82"/>
      <c r="OO127" s="82"/>
      <c r="OP127" s="82"/>
      <c r="OQ127" s="82"/>
      <c r="OR127" s="82"/>
      <c r="OS127" s="82"/>
      <c r="OT127" s="82"/>
      <c r="OU127" s="82"/>
      <c r="OV127" s="82"/>
      <c r="OW127" s="82"/>
      <c r="OX127" s="82"/>
      <c r="OY127" s="82"/>
      <c r="OZ127" s="82"/>
      <c r="PA127" s="82"/>
      <c r="PB127" s="82"/>
      <c r="PC127" s="82"/>
      <c r="PD127" s="82"/>
      <c r="PE127" s="82"/>
      <c r="PF127" s="82"/>
      <c r="PG127" s="82"/>
      <c r="PH127" s="82"/>
      <c r="PI127" s="82"/>
      <c r="PJ127" s="82"/>
      <c r="PK127" s="82"/>
      <c r="PL127" s="82"/>
      <c r="PM127" s="82"/>
      <c r="PN127" s="82"/>
      <c r="PO127" s="82"/>
      <c r="PP127" s="82"/>
      <c r="PQ127" s="82"/>
      <c r="PR127" s="82"/>
      <c r="PS127" s="82"/>
      <c r="PT127" s="82"/>
      <c r="PU127" s="82"/>
      <c r="PV127" s="82"/>
      <c r="PW127" s="82"/>
      <c r="PX127" s="82"/>
      <c r="PY127" s="82"/>
      <c r="PZ127" s="82"/>
      <c r="QA127" s="82"/>
      <c r="QB127" s="82"/>
      <c r="QC127" s="82"/>
      <c r="QD127" s="82"/>
      <c r="QE127" s="82"/>
      <c r="QF127" s="82"/>
      <c r="QG127" s="82"/>
      <c r="QH127" s="82"/>
      <c r="QI127" s="82"/>
      <c r="QJ127" s="82"/>
      <c r="QK127" s="82"/>
      <c r="QL127" s="82"/>
      <c r="QM127" s="82"/>
      <c r="QN127" s="82"/>
      <c r="QO127" s="82"/>
      <c r="QP127" s="82"/>
      <c r="QQ127" s="82"/>
      <c r="QR127" s="82"/>
      <c r="QS127" s="82"/>
      <c r="QT127" s="82"/>
      <c r="QU127" s="82"/>
      <c r="QV127" s="82"/>
      <c r="QW127" s="82"/>
      <c r="QX127" s="82"/>
      <c r="QY127" s="82"/>
      <c r="QZ127" s="82"/>
      <c r="RA127" s="82"/>
      <c r="RB127" s="82"/>
      <c r="RC127" s="82"/>
      <c r="RD127" s="82"/>
      <c r="RE127" s="82"/>
      <c r="RF127" s="82"/>
      <c r="RG127" s="82"/>
      <c r="RH127" s="82"/>
      <c r="RI127" s="82"/>
      <c r="RJ127" s="82"/>
      <c r="RK127" s="82"/>
      <c r="RL127" s="82"/>
    </row>
    <row r="128" spans="1:480" s="102" customFormat="1" ht="54" customHeight="1" x14ac:dyDescent="0.25">
      <c r="A128" s="513"/>
      <c r="B128" s="514"/>
      <c r="C128" s="91"/>
      <c r="D128" s="114" t="s">
        <v>243</v>
      </c>
      <c r="E128" s="117" t="s">
        <v>203</v>
      </c>
      <c r="F128" s="170">
        <v>336000</v>
      </c>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c r="CP128" s="82"/>
      <c r="CQ128" s="82"/>
      <c r="CR128" s="82"/>
      <c r="CS128" s="82"/>
      <c r="CT128" s="82"/>
      <c r="CU128" s="82"/>
      <c r="CV128" s="82"/>
      <c r="CW128" s="82"/>
      <c r="CX128" s="82"/>
      <c r="CY128" s="82"/>
      <c r="CZ128" s="82"/>
      <c r="DA128" s="82"/>
      <c r="DB128" s="82"/>
      <c r="DC128" s="82"/>
      <c r="DD128" s="82"/>
      <c r="DE128" s="82"/>
      <c r="DF128" s="82"/>
      <c r="DG128" s="82"/>
      <c r="DH128" s="82"/>
      <c r="DI128" s="82"/>
      <c r="DJ128" s="82"/>
      <c r="DK128" s="82"/>
      <c r="DL128" s="82"/>
      <c r="DM128" s="82"/>
      <c r="DN128" s="82"/>
      <c r="DO128" s="82"/>
      <c r="DP128" s="82"/>
      <c r="DQ128" s="82"/>
      <c r="DR128" s="82"/>
      <c r="DS128" s="82"/>
      <c r="DT128" s="82"/>
      <c r="DU128" s="82"/>
      <c r="DV128" s="82"/>
      <c r="DW128" s="82"/>
      <c r="DX128" s="82"/>
      <c r="DY128" s="82"/>
      <c r="DZ128" s="82"/>
      <c r="EA128" s="82"/>
      <c r="EB128" s="82"/>
      <c r="EC128" s="82"/>
      <c r="ED128" s="82"/>
      <c r="EE128" s="82"/>
      <c r="EF128" s="82"/>
      <c r="EG128" s="82"/>
      <c r="EH128" s="82"/>
      <c r="EI128" s="82"/>
      <c r="EJ128" s="82"/>
      <c r="EK128" s="82"/>
      <c r="EL128" s="82"/>
      <c r="EM128" s="82"/>
      <c r="EN128" s="82"/>
      <c r="EO128" s="82"/>
      <c r="EP128" s="82"/>
      <c r="EQ128" s="82"/>
      <c r="ER128" s="82"/>
      <c r="ES128" s="82"/>
      <c r="ET128" s="82"/>
      <c r="EU128" s="82"/>
      <c r="EV128" s="82"/>
      <c r="EW128" s="82"/>
      <c r="EX128" s="82"/>
      <c r="EY128" s="82"/>
      <c r="EZ128" s="82"/>
      <c r="FA128" s="82"/>
      <c r="FB128" s="82"/>
      <c r="FC128" s="82"/>
      <c r="FD128" s="82"/>
      <c r="FE128" s="82"/>
      <c r="FF128" s="82"/>
      <c r="FG128" s="82"/>
      <c r="FH128" s="82"/>
      <c r="FI128" s="82"/>
      <c r="FJ128" s="82"/>
      <c r="FK128" s="82"/>
      <c r="FL128" s="82"/>
      <c r="FM128" s="82"/>
      <c r="FN128" s="82"/>
      <c r="FO128" s="82"/>
      <c r="FP128" s="82"/>
      <c r="FQ128" s="82"/>
      <c r="FR128" s="82"/>
      <c r="FS128" s="82"/>
      <c r="FT128" s="82"/>
      <c r="FU128" s="82"/>
      <c r="FV128" s="82"/>
      <c r="FW128" s="82"/>
      <c r="FX128" s="82"/>
      <c r="FY128" s="82"/>
      <c r="FZ128" s="82"/>
      <c r="GA128" s="82"/>
      <c r="GB128" s="82"/>
      <c r="GC128" s="82"/>
      <c r="GD128" s="82"/>
      <c r="GE128" s="82"/>
      <c r="GF128" s="82"/>
      <c r="GG128" s="82"/>
      <c r="GH128" s="82"/>
      <c r="GI128" s="82"/>
      <c r="GJ128" s="82"/>
      <c r="GK128" s="82"/>
      <c r="GL128" s="82"/>
      <c r="GM128" s="82"/>
      <c r="GN128" s="82"/>
      <c r="GO128" s="82"/>
      <c r="GP128" s="82"/>
      <c r="GQ128" s="82"/>
      <c r="GR128" s="82"/>
      <c r="GS128" s="82"/>
      <c r="GT128" s="82"/>
      <c r="GU128" s="82"/>
      <c r="GV128" s="82"/>
      <c r="GW128" s="82"/>
      <c r="GX128" s="82"/>
      <c r="GY128" s="82"/>
      <c r="GZ128" s="82"/>
      <c r="HA128" s="82"/>
      <c r="HB128" s="82"/>
      <c r="HC128" s="82"/>
      <c r="HD128" s="82"/>
      <c r="HE128" s="82"/>
      <c r="HF128" s="82"/>
      <c r="HG128" s="82"/>
      <c r="HH128" s="82"/>
      <c r="HI128" s="82"/>
      <c r="HJ128" s="82"/>
      <c r="HK128" s="82"/>
      <c r="HL128" s="82"/>
      <c r="HM128" s="82"/>
      <c r="HN128" s="82"/>
      <c r="HO128" s="82"/>
      <c r="HP128" s="82"/>
      <c r="HQ128" s="82"/>
      <c r="HR128" s="82"/>
      <c r="HS128" s="82"/>
      <c r="HT128" s="82"/>
      <c r="HU128" s="82"/>
      <c r="HV128" s="82"/>
      <c r="HW128" s="82"/>
      <c r="HX128" s="82"/>
      <c r="HY128" s="82"/>
      <c r="HZ128" s="82"/>
      <c r="IA128" s="82"/>
      <c r="IB128" s="82"/>
      <c r="IC128" s="82"/>
      <c r="ID128" s="82"/>
      <c r="IE128" s="82"/>
      <c r="IF128" s="82"/>
      <c r="IG128" s="82"/>
      <c r="IH128" s="82"/>
      <c r="II128" s="82"/>
      <c r="IJ128" s="82"/>
      <c r="IK128" s="82"/>
      <c r="IL128" s="82"/>
      <c r="IM128" s="82"/>
      <c r="IN128" s="82"/>
      <c r="IO128" s="82"/>
      <c r="IP128" s="82"/>
      <c r="IQ128" s="82"/>
      <c r="IR128" s="82"/>
      <c r="IS128" s="82"/>
      <c r="IT128" s="82"/>
      <c r="IU128" s="82"/>
      <c r="IV128" s="82"/>
      <c r="IW128" s="82"/>
      <c r="IX128" s="82"/>
      <c r="IY128" s="82"/>
      <c r="IZ128" s="82"/>
      <c r="JA128" s="82"/>
      <c r="JB128" s="82"/>
      <c r="JC128" s="82"/>
      <c r="JD128" s="82"/>
      <c r="JE128" s="82"/>
      <c r="JF128" s="82"/>
      <c r="JG128" s="82"/>
      <c r="JH128" s="82"/>
      <c r="JI128" s="82"/>
      <c r="JJ128" s="82"/>
      <c r="JK128" s="82"/>
      <c r="JL128" s="82"/>
      <c r="JM128" s="82"/>
      <c r="JN128" s="82"/>
      <c r="JO128" s="82"/>
      <c r="JP128" s="82"/>
      <c r="JQ128" s="82"/>
      <c r="JR128" s="82"/>
      <c r="JS128" s="82"/>
      <c r="JT128" s="82"/>
      <c r="JU128" s="82"/>
      <c r="JV128" s="82"/>
      <c r="JW128" s="82"/>
      <c r="JX128" s="82"/>
      <c r="JY128" s="82"/>
      <c r="JZ128" s="82"/>
      <c r="KA128" s="82"/>
      <c r="KB128" s="82"/>
      <c r="KC128" s="82"/>
      <c r="KD128" s="82"/>
      <c r="KE128" s="82"/>
      <c r="KF128" s="82"/>
      <c r="KG128" s="82"/>
      <c r="KH128" s="82"/>
      <c r="KI128" s="82"/>
      <c r="KJ128" s="82"/>
      <c r="KK128" s="82"/>
      <c r="KL128" s="82"/>
      <c r="KM128" s="82"/>
      <c r="KN128" s="82"/>
      <c r="KO128" s="82"/>
      <c r="KP128" s="82"/>
      <c r="KQ128" s="82"/>
      <c r="KR128" s="82"/>
      <c r="KS128" s="82"/>
      <c r="KT128" s="82"/>
      <c r="KU128" s="82"/>
      <c r="KV128" s="82"/>
      <c r="KW128" s="82"/>
      <c r="KX128" s="82"/>
      <c r="KY128" s="82"/>
      <c r="KZ128" s="82"/>
      <c r="LA128" s="82"/>
      <c r="LB128" s="82"/>
      <c r="LC128" s="82"/>
      <c r="LD128" s="82"/>
      <c r="LE128" s="82"/>
      <c r="LF128" s="82"/>
      <c r="LG128" s="82"/>
      <c r="LH128" s="82"/>
      <c r="LI128" s="82"/>
      <c r="LJ128" s="82"/>
      <c r="LK128" s="82"/>
      <c r="LL128" s="82"/>
      <c r="LM128" s="82"/>
      <c r="LN128" s="82"/>
      <c r="LO128" s="82"/>
      <c r="LP128" s="82"/>
      <c r="LQ128" s="82"/>
      <c r="LR128" s="82"/>
      <c r="LS128" s="82"/>
      <c r="LT128" s="82"/>
      <c r="LU128" s="82"/>
      <c r="LV128" s="82"/>
      <c r="LW128" s="82"/>
      <c r="LX128" s="82"/>
      <c r="LY128" s="82"/>
      <c r="LZ128" s="82"/>
      <c r="MA128" s="82"/>
      <c r="MB128" s="82"/>
      <c r="MC128" s="82"/>
      <c r="MD128" s="82"/>
      <c r="ME128" s="82"/>
      <c r="MF128" s="82"/>
      <c r="MG128" s="82"/>
      <c r="MH128" s="82"/>
      <c r="MI128" s="82"/>
      <c r="MJ128" s="82"/>
      <c r="MK128" s="82"/>
      <c r="ML128" s="82"/>
      <c r="MM128" s="82"/>
      <c r="MN128" s="82"/>
      <c r="MO128" s="82"/>
      <c r="MP128" s="82"/>
      <c r="MQ128" s="82"/>
      <c r="MR128" s="82"/>
      <c r="MS128" s="82"/>
      <c r="MT128" s="82"/>
      <c r="MU128" s="82"/>
      <c r="MV128" s="82"/>
      <c r="MW128" s="82"/>
      <c r="MX128" s="82"/>
      <c r="MY128" s="82"/>
      <c r="MZ128" s="82"/>
      <c r="NA128" s="82"/>
      <c r="NB128" s="82"/>
      <c r="NC128" s="82"/>
      <c r="ND128" s="82"/>
      <c r="NE128" s="82"/>
      <c r="NF128" s="82"/>
      <c r="NG128" s="82"/>
      <c r="NH128" s="82"/>
      <c r="NI128" s="82"/>
      <c r="NJ128" s="82"/>
      <c r="NK128" s="82"/>
      <c r="NL128" s="82"/>
      <c r="NM128" s="82"/>
      <c r="NN128" s="82"/>
      <c r="NO128" s="82"/>
      <c r="NP128" s="82"/>
      <c r="NQ128" s="82"/>
      <c r="NR128" s="82"/>
      <c r="NS128" s="82"/>
      <c r="NT128" s="82"/>
      <c r="NU128" s="82"/>
      <c r="NV128" s="82"/>
      <c r="NW128" s="82"/>
      <c r="NX128" s="82"/>
      <c r="NY128" s="82"/>
      <c r="NZ128" s="82"/>
      <c r="OA128" s="82"/>
      <c r="OB128" s="82"/>
      <c r="OC128" s="82"/>
      <c r="OD128" s="82"/>
      <c r="OE128" s="82"/>
      <c r="OF128" s="82"/>
      <c r="OG128" s="82"/>
      <c r="OH128" s="82"/>
      <c r="OI128" s="82"/>
      <c r="OJ128" s="82"/>
      <c r="OK128" s="82"/>
      <c r="OL128" s="82"/>
      <c r="OM128" s="82"/>
      <c r="ON128" s="82"/>
      <c r="OO128" s="82"/>
      <c r="OP128" s="82"/>
      <c r="OQ128" s="82"/>
      <c r="OR128" s="82"/>
      <c r="OS128" s="82"/>
      <c r="OT128" s="82"/>
      <c r="OU128" s="82"/>
      <c r="OV128" s="82"/>
      <c r="OW128" s="82"/>
      <c r="OX128" s="82"/>
      <c r="OY128" s="82"/>
      <c r="OZ128" s="82"/>
      <c r="PA128" s="82"/>
      <c r="PB128" s="82"/>
      <c r="PC128" s="82"/>
      <c r="PD128" s="82"/>
      <c r="PE128" s="82"/>
      <c r="PF128" s="82"/>
      <c r="PG128" s="82"/>
      <c r="PH128" s="82"/>
      <c r="PI128" s="82"/>
      <c r="PJ128" s="82"/>
      <c r="PK128" s="82"/>
      <c r="PL128" s="82"/>
      <c r="PM128" s="82"/>
      <c r="PN128" s="82"/>
      <c r="PO128" s="82"/>
      <c r="PP128" s="82"/>
      <c r="PQ128" s="82"/>
      <c r="PR128" s="82"/>
      <c r="PS128" s="82"/>
      <c r="PT128" s="82"/>
      <c r="PU128" s="82"/>
      <c r="PV128" s="82"/>
      <c r="PW128" s="82"/>
      <c r="PX128" s="82"/>
      <c r="PY128" s="82"/>
      <c r="PZ128" s="82"/>
      <c r="QA128" s="82"/>
      <c r="QB128" s="82"/>
      <c r="QC128" s="82"/>
      <c r="QD128" s="82"/>
      <c r="QE128" s="82"/>
      <c r="QF128" s="82"/>
      <c r="QG128" s="82"/>
      <c r="QH128" s="82"/>
      <c r="QI128" s="82"/>
      <c r="QJ128" s="82"/>
      <c r="QK128" s="82"/>
      <c r="QL128" s="82"/>
      <c r="QM128" s="82"/>
      <c r="QN128" s="82"/>
      <c r="QO128" s="82"/>
      <c r="QP128" s="82"/>
      <c r="QQ128" s="82"/>
      <c r="QR128" s="82"/>
      <c r="QS128" s="82"/>
      <c r="QT128" s="82"/>
      <c r="QU128" s="82"/>
      <c r="QV128" s="82"/>
      <c r="QW128" s="82"/>
      <c r="QX128" s="82"/>
      <c r="QY128" s="82"/>
      <c r="QZ128" s="82"/>
      <c r="RA128" s="82"/>
      <c r="RB128" s="82"/>
      <c r="RC128" s="82"/>
      <c r="RD128" s="82"/>
      <c r="RE128" s="82"/>
      <c r="RF128" s="82"/>
      <c r="RG128" s="82"/>
      <c r="RH128" s="82"/>
      <c r="RI128" s="82"/>
      <c r="RJ128" s="82"/>
      <c r="RK128" s="82"/>
      <c r="RL128" s="82"/>
    </row>
    <row r="129" spans="1:480" s="102" customFormat="1" ht="103.5" x14ac:dyDescent="0.25">
      <c r="A129" s="513"/>
      <c r="B129" s="514"/>
      <c r="C129" s="91"/>
      <c r="D129" s="98" t="s">
        <v>210</v>
      </c>
      <c r="E129" s="83" t="s">
        <v>209</v>
      </c>
      <c r="F129" s="171">
        <f>F130+F131+F132+F133</f>
        <v>64721</v>
      </c>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c r="CP129" s="82"/>
      <c r="CQ129" s="82"/>
      <c r="CR129" s="82"/>
      <c r="CS129" s="82"/>
      <c r="CT129" s="82"/>
      <c r="CU129" s="82"/>
      <c r="CV129" s="82"/>
      <c r="CW129" s="82"/>
      <c r="CX129" s="82"/>
      <c r="CY129" s="82"/>
      <c r="CZ129" s="82"/>
      <c r="DA129" s="82"/>
      <c r="DB129" s="82"/>
      <c r="DC129" s="82"/>
      <c r="DD129" s="82"/>
      <c r="DE129" s="82"/>
      <c r="DF129" s="82"/>
      <c r="DG129" s="82"/>
      <c r="DH129" s="82"/>
      <c r="DI129" s="82"/>
      <c r="DJ129" s="82"/>
      <c r="DK129" s="82"/>
      <c r="DL129" s="82"/>
      <c r="DM129" s="82"/>
      <c r="DN129" s="82"/>
      <c r="DO129" s="82"/>
      <c r="DP129" s="82"/>
      <c r="DQ129" s="82"/>
      <c r="DR129" s="82"/>
      <c r="DS129" s="82"/>
      <c r="DT129" s="82"/>
      <c r="DU129" s="82"/>
      <c r="DV129" s="82"/>
      <c r="DW129" s="82"/>
      <c r="DX129" s="82"/>
      <c r="DY129" s="82"/>
      <c r="DZ129" s="82"/>
      <c r="EA129" s="82"/>
      <c r="EB129" s="82"/>
      <c r="EC129" s="82"/>
      <c r="ED129" s="82"/>
      <c r="EE129" s="82"/>
      <c r="EF129" s="82"/>
      <c r="EG129" s="82"/>
      <c r="EH129" s="82"/>
      <c r="EI129" s="82"/>
      <c r="EJ129" s="82"/>
      <c r="EK129" s="82"/>
      <c r="EL129" s="82"/>
      <c r="EM129" s="82"/>
      <c r="EN129" s="82"/>
      <c r="EO129" s="82"/>
      <c r="EP129" s="82"/>
      <c r="EQ129" s="82"/>
      <c r="ER129" s="82"/>
      <c r="ES129" s="82"/>
      <c r="ET129" s="82"/>
      <c r="EU129" s="82"/>
      <c r="EV129" s="82"/>
      <c r="EW129" s="82"/>
      <c r="EX129" s="82"/>
      <c r="EY129" s="82"/>
      <c r="EZ129" s="82"/>
      <c r="FA129" s="82"/>
      <c r="FB129" s="82"/>
      <c r="FC129" s="82"/>
      <c r="FD129" s="82"/>
      <c r="FE129" s="82"/>
      <c r="FF129" s="82"/>
      <c r="FG129" s="82"/>
      <c r="FH129" s="82"/>
      <c r="FI129" s="82"/>
      <c r="FJ129" s="82"/>
      <c r="FK129" s="82"/>
      <c r="FL129" s="82"/>
      <c r="FM129" s="82"/>
      <c r="FN129" s="82"/>
      <c r="FO129" s="82"/>
      <c r="FP129" s="82"/>
      <c r="FQ129" s="82"/>
      <c r="FR129" s="82"/>
      <c r="FS129" s="82"/>
      <c r="FT129" s="82"/>
      <c r="FU129" s="82"/>
      <c r="FV129" s="82"/>
      <c r="FW129" s="82"/>
      <c r="FX129" s="82"/>
      <c r="FY129" s="82"/>
      <c r="FZ129" s="82"/>
      <c r="GA129" s="82"/>
      <c r="GB129" s="82"/>
      <c r="GC129" s="82"/>
      <c r="GD129" s="82"/>
      <c r="GE129" s="82"/>
      <c r="GF129" s="82"/>
      <c r="GG129" s="82"/>
      <c r="GH129" s="82"/>
      <c r="GI129" s="82"/>
      <c r="GJ129" s="82"/>
      <c r="GK129" s="82"/>
      <c r="GL129" s="82"/>
      <c r="GM129" s="82"/>
      <c r="GN129" s="82"/>
      <c r="GO129" s="82"/>
      <c r="GP129" s="82"/>
      <c r="GQ129" s="82"/>
      <c r="GR129" s="82"/>
      <c r="GS129" s="82"/>
      <c r="GT129" s="82"/>
      <c r="GU129" s="82"/>
      <c r="GV129" s="82"/>
      <c r="GW129" s="82"/>
      <c r="GX129" s="82"/>
      <c r="GY129" s="82"/>
      <c r="GZ129" s="82"/>
      <c r="HA129" s="82"/>
      <c r="HB129" s="82"/>
      <c r="HC129" s="82"/>
      <c r="HD129" s="82"/>
      <c r="HE129" s="82"/>
      <c r="HF129" s="82"/>
      <c r="HG129" s="82"/>
      <c r="HH129" s="82"/>
      <c r="HI129" s="82"/>
      <c r="HJ129" s="82"/>
      <c r="HK129" s="82"/>
      <c r="HL129" s="82"/>
      <c r="HM129" s="82"/>
      <c r="HN129" s="82"/>
      <c r="HO129" s="82"/>
      <c r="HP129" s="82"/>
      <c r="HQ129" s="82"/>
      <c r="HR129" s="82"/>
      <c r="HS129" s="82"/>
      <c r="HT129" s="82"/>
      <c r="HU129" s="82"/>
      <c r="HV129" s="82"/>
      <c r="HW129" s="82"/>
      <c r="HX129" s="82"/>
      <c r="HY129" s="82"/>
      <c r="HZ129" s="82"/>
      <c r="IA129" s="82"/>
      <c r="IB129" s="82"/>
      <c r="IC129" s="82"/>
      <c r="ID129" s="82"/>
      <c r="IE129" s="82"/>
      <c r="IF129" s="82"/>
      <c r="IG129" s="82"/>
      <c r="IH129" s="82"/>
      <c r="II129" s="82"/>
      <c r="IJ129" s="82"/>
      <c r="IK129" s="82"/>
      <c r="IL129" s="82"/>
      <c r="IM129" s="82"/>
      <c r="IN129" s="82"/>
      <c r="IO129" s="82"/>
      <c r="IP129" s="82"/>
      <c r="IQ129" s="82"/>
      <c r="IR129" s="82"/>
      <c r="IS129" s="82"/>
      <c r="IT129" s="82"/>
      <c r="IU129" s="82"/>
      <c r="IV129" s="82"/>
      <c r="IW129" s="82"/>
      <c r="IX129" s="82"/>
      <c r="IY129" s="82"/>
      <c r="IZ129" s="82"/>
      <c r="JA129" s="82"/>
      <c r="JB129" s="82"/>
      <c r="JC129" s="82"/>
      <c r="JD129" s="82"/>
      <c r="JE129" s="82"/>
      <c r="JF129" s="82"/>
      <c r="JG129" s="82"/>
      <c r="JH129" s="82"/>
      <c r="JI129" s="82"/>
      <c r="JJ129" s="82"/>
      <c r="JK129" s="82"/>
      <c r="JL129" s="82"/>
      <c r="JM129" s="82"/>
      <c r="JN129" s="82"/>
      <c r="JO129" s="82"/>
      <c r="JP129" s="82"/>
      <c r="JQ129" s="82"/>
      <c r="JR129" s="82"/>
      <c r="JS129" s="82"/>
      <c r="JT129" s="82"/>
      <c r="JU129" s="82"/>
      <c r="JV129" s="82"/>
      <c r="JW129" s="82"/>
      <c r="JX129" s="82"/>
      <c r="JY129" s="82"/>
      <c r="JZ129" s="82"/>
      <c r="KA129" s="82"/>
      <c r="KB129" s="82"/>
      <c r="KC129" s="82"/>
      <c r="KD129" s="82"/>
      <c r="KE129" s="82"/>
      <c r="KF129" s="82"/>
      <c r="KG129" s="82"/>
      <c r="KH129" s="82"/>
      <c r="KI129" s="82"/>
      <c r="KJ129" s="82"/>
      <c r="KK129" s="82"/>
      <c r="KL129" s="82"/>
      <c r="KM129" s="82"/>
      <c r="KN129" s="82"/>
      <c r="KO129" s="82"/>
      <c r="KP129" s="82"/>
      <c r="KQ129" s="82"/>
      <c r="KR129" s="82"/>
      <c r="KS129" s="82"/>
      <c r="KT129" s="82"/>
      <c r="KU129" s="82"/>
      <c r="KV129" s="82"/>
      <c r="KW129" s="82"/>
      <c r="KX129" s="82"/>
      <c r="KY129" s="82"/>
      <c r="KZ129" s="82"/>
      <c r="LA129" s="82"/>
      <c r="LB129" s="82"/>
      <c r="LC129" s="82"/>
      <c r="LD129" s="82"/>
      <c r="LE129" s="82"/>
      <c r="LF129" s="82"/>
      <c r="LG129" s="82"/>
      <c r="LH129" s="82"/>
      <c r="LI129" s="82"/>
      <c r="LJ129" s="82"/>
      <c r="LK129" s="82"/>
      <c r="LL129" s="82"/>
      <c r="LM129" s="82"/>
      <c r="LN129" s="82"/>
      <c r="LO129" s="82"/>
      <c r="LP129" s="82"/>
      <c r="LQ129" s="82"/>
      <c r="LR129" s="82"/>
      <c r="LS129" s="82"/>
      <c r="LT129" s="82"/>
      <c r="LU129" s="82"/>
      <c r="LV129" s="82"/>
      <c r="LW129" s="82"/>
      <c r="LX129" s="82"/>
      <c r="LY129" s="82"/>
      <c r="LZ129" s="82"/>
      <c r="MA129" s="82"/>
      <c r="MB129" s="82"/>
      <c r="MC129" s="82"/>
      <c r="MD129" s="82"/>
      <c r="ME129" s="82"/>
      <c r="MF129" s="82"/>
      <c r="MG129" s="82"/>
      <c r="MH129" s="82"/>
      <c r="MI129" s="82"/>
      <c r="MJ129" s="82"/>
      <c r="MK129" s="82"/>
      <c r="ML129" s="82"/>
      <c r="MM129" s="82"/>
      <c r="MN129" s="82"/>
      <c r="MO129" s="82"/>
      <c r="MP129" s="82"/>
      <c r="MQ129" s="82"/>
      <c r="MR129" s="82"/>
      <c r="MS129" s="82"/>
      <c r="MT129" s="82"/>
      <c r="MU129" s="82"/>
      <c r="MV129" s="82"/>
      <c r="MW129" s="82"/>
      <c r="MX129" s="82"/>
      <c r="MY129" s="82"/>
      <c r="MZ129" s="82"/>
      <c r="NA129" s="82"/>
      <c r="NB129" s="82"/>
      <c r="NC129" s="82"/>
      <c r="ND129" s="82"/>
      <c r="NE129" s="82"/>
      <c r="NF129" s="82"/>
      <c r="NG129" s="82"/>
      <c r="NH129" s="82"/>
      <c r="NI129" s="82"/>
      <c r="NJ129" s="82"/>
      <c r="NK129" s="82"/>
      <c r="NL129" s="82"/>
      <c r="NM129" s="82"/>
      <c r="NN129" s="82"/>
      <c r="NO129" s="82"/>
      <c r="NP129" s="82"/>
      <c r="NQ129" s="82"/>
      <c r="NR129" s="82"/>
      <c r="NS129" s="82"/>
      <c r="NT129" s="82"/>
      <c r="NU129" s="82"/>
      <c r="NV129" s="82"/>
      <c r="NW129" s="82"/>
      <c r="NX129" s="82"/>
      <c r="NY129" s="82"/>
      <c r="NZ129" s="82"/>
      <c r="OA129" s="82"/>
      <c r="OB129" s="82"/>
      <c r="OC129" s="82"/>
      <c r="OD129" s="82"/>
      <c r="OE129" s="82"/>
      <c r="OF129" s="82"/>
      <c r="OG129" s="82"/>
      <c r="OH129" s="82"/>
      <c r="OI129" s="82"/>
      <c r="OJ129" s="82"/>
      <c r="OK129" s="82"/>
      <c r="OL129" s="82"/>
      <c r="OM129" s="82"/>
      <c r="ON129" s="82"/>
      <c r="OO129" s="82"/>
      <c r="OP129" s="82"/>
      <c r="OQ129" s="82"/>
      <c r="OR129" s="82"/>
      <c r="OS129" s="82"/>
      <c r="OT129" s="82"/>
      <c r="OU129" s="82"/>
      <c r="OV129" s="82"/>
      <c r="OW129" s="82"/>
      <c r="OX129" s="82"/>
      <c r="OY129" s="82"/>
      <c r="OZ129" s="82"/>
      <c r="PA129" s="82"/>
      <c r="PB129" s="82"/>
      <c r="PC129" s="82"/>
      <c r="PD129" s="82"/>
      <c r="PE129" s="82"/>
      <c r="PF129" s="82"/>
      <c r="PG129" s="82"/>
      <c r="PH129" s="82"/>
      <c r="PI129" s="82"/>
      <c r="PJ129" s="82"/>
      <c r="PK129" s="82"/>
      <c r="PL129" s="82"/>
      <c r="PM129" s="82"/>
      <c r="PN129" s="82"/>
      <c r="PO129" s="82"/>
      <c r="PP129" s="82"/>
      <c r="PQ129" s="82"/>
      <c r="PR129" s="82"/>
      <c r="PS129" s="82"/>
      <c r="PT129" s="82"/>
      <c r="PU129" s="82"/>
      <c r="PV129" s="82"/>
      <c r="PW129" s="82"/>
      <c r="PX129" s="82"/>
      <c r="PY129" s="82"/>
      <c r="PZ129" s="82"/>
      <c r="QA129" s="82"/>
      <c r="QB129" s="82"/>
      <c r="QC129" s="82"/>
      <c r="QD129" s="82"/>
      <c r="QE129" s="82"/>
      <c r="QF129" s="82"/>
      <c r="QG129" s="82"/>
      <c r="QH129" s="82"/>
      <c r="QI129" s="82"/>
      <c r="QJ129" s="82"/>
      <c r="QK129" s="82"/>
      <c r="QL129" s="82"/>
      <c r="QM129" s="82"/>
      <c r="QN129" s="82"/>
      <c r="QO129" s="82"/>
      <c r="QP129" s="82"/>
      <c r="QQ129" s="82"/>
      <c r="QR129" s="82"/>
      <c r="QS129" s="82"/>
      <c r="QT129" s="82"/>
      <c r="QU129" s="82"/>
      <c r="QV129" s="82"/>
      <c r="QW129" s="82"/>
      <c r="QX129" s="82"/>
      <c r="QY129" s="82"/>
      <c r="QZ129" s="82"/>
      <c r="RA129" s="82"/>
      <c r="RB129" s="82"/>
      <c r="RC129" s="82"/>
      <c r="RD129" s="82"/>
      <c r="RE129" s="82"/>
      <c r="RF129" s="82"/>
      <c r="RG129" s="82"/>
      <c r="RH129" s="82"/>
      <c r="RI129" s="82"/>
      <c r="RJ129" s="82"/>
      <c r="RK129" s="82"/>
      <c r="RL129" s="82"/>
    </row>
    <row r="130" spans="1:480" s="102" customFormat="1" ht="17.25" x14ac:dyDescent="0.25">
      <c r="A130" s="513"/>
      <c r="B130" s="514"/>
      <c r="C130" s="91"/>
      <c r="D130" s="145" t="s">
        <v>208</v>
      </c>
      <c r="E130" s="79"/>
      <c r="F130" s="169">
        <v>28721</v>
      </c>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c r="CP130" s="82"/>
      <c r="CQ130" s="82"/>
      <c r="CR130" s="82"/>
      <c r="CS130" s="82"/>
      <c r="CT130" s="82"/>
      <c r="CU130" s="82"/>
      <c r="CV130" s="82"/>
      <c r="CW130" s="82"/>
      <c r="CX130" s="82"/>
      <c r="CY130" s="82"/>
      <c r="CZ130" s="82"/>
      <c r="DA130" s="82"/>
      <c r="DB130" s="82"/>
      <c r="DC130" s="82"/>
      <c r="DD130" s="82"/>
      <c r="DE130" s="82"/>
      <c r="DF130" s="82"/>
      <c r="DG130" s="82"/>
      <c r="DH130" s="82"/>
      <c r="DI130" s="82"/>
      <c r="DJ130" s="82"/>
      <c r="DK130" s="82"/>
      <c r="DL130" s="82"/>
      <c r="DM130" s="82"/>
      <c r="DN130" s="82"/>
      <c r="DO130" s="82"/>
      <c r="DP130" s="82"/>
      <c r="DQ130" s="82"/>
      <c r="DR130" s="82"/>
      <c r="DS130" s="82"/>
      <c r="DT130" s="82"/>
      <c r="DU130" s="82"/>
      <c r="DV130" s="82"/>
      <c r="DW130" s="82"/>
      <c r="DX130" s="82"/>
      <c r="DY130" s="82"/>
      <c r="DZ130" s="82"/>
      <c r="EA130" s="82"/>
      <c r="EB130" s="82"/>
      <c r="EC130" s="82"/>
      <c r="ED130" s="82"/>
      <c r="EE130" s="82"/>
      <c r="EF130" s="82"/>
      <c r="EG130" s="82"/>
      <c r="EH130" s="82"/>
      <c r="EI130" s="82"/>
      <c r="EJ130" s="82"/>
      <c r="EK130" s="82"/>
      <c r="EL130" s="82"/>
      <c r="EM130" s="82"/>
      <c r="EN130" s="82"/>
      <c r="EO130" s="82"/>
      <c r="EP130" s="82"/>
      <c r="EQ130" s="82"/>
      <c r="ER130" s="82"/>
      <c r="ES130" s="82"/>
      <c r="ET130" s="82"/>
      <c r="EU130" s="82"/>
      <c r="EV130" s="82"/>
      <c r="EW130" s="82"/>
      <c r="EX130" s="82"/>
      <c r="EY130" s="82"/>
      <c r="EZ130" s="82"/>
      <c r="FA130" s="82"/>
      <c r="FB130" s="82"/>
      <c r="FC130" s="82"/>
      <c r="FD130" s="82"/>
      <c r="FE130" s="82"/>
      <c r="FF130" s="82"/>
      <c r="FG130" s="82"/>
      <c r="FH130" s="82"/>
      <c r="FI130" s="82"/>
      <c r="FJ130" s="82"/>
      <c r="FK130" s="82"/>
      <c r="FL130" s="82"/>
      <c r="FM130" s="82"/>
      <c r="FN130" s="82"/>
      <c r="FO130" s="82"/>
      <c r="FP130" s="82"/>
      <c r="FQ130" s="82"/>
      <c r="FR130" s="82"/>
      <c r="FS130" s="82"/>
      <c r="FT130" s="82"/>
      <c r="FU130" s="82"/>
      <c r="FV130" s="82"/>
      <c r="FW130" s="82"/>
      <c r="FX130" s="82"/>
      <c r="FY130" s="82"/>
      <c r="FZ130" s="82"/>
      <c r="GA130" s="82"/>
      <c r="GB130" s="82"/>
      <c r="GC130" s="82"/>
      <c r="GD130" s="82"/>
      <c r="GE130" s="82"/>
      <c r="GF130" s="82"/>
      <c r="GG130" s="82"/>
      <c r="GH130" s="82"/>
      <c r="GI130" s="82"/>
      <c r="GJ130" s="82"/>
      <c r="GK130" s="82"/>
      <c r="GL130" s="82"/>
      <c r="GM130" s="82"/>
      <c r="GN130" s="82"/>
      <c r="GO130" s="82"/>
      <c r="GP130" s="82"/>
      <c r="GQ130" s="82"/>
      <c r="GR130" s="82"/>
      <c r="GS130" s="82"/>
      <c r="GT130" s="82"/>
      <c r="GU130" s="82"/>
      <c r="GV130" s="82"/>
      <c r="GW130" s="82"/>
      <c r="GX130" s="82"/>
      <c r="GY130" s="82"/>
      <c r="GZ130" s="82"/>
      <c r="HA130" s="82"/>
      <c r="HB130" s="82"/>
      <c r="HC130" s="82"/>
      <c r="HD130" s="82"/>
      <c r="HE130" s="82"/>
      <c r="HF130" s="82"/>
      <c r="HG130" s="82"/>
      <c r="HH130" s="82"/>
      <c r="HI130" s="82"/>
      <c r="HJ130" s="82"/>
      <c r="HK130" s="82"/>
      <c r="HL130" s="82"/>
      <c r="HM130" s="82"/>
      <c r="HN130" s="82"/>
      <c r="HO130" s="82"/>
      <c r="HP130" s="82"/>
      <c r="HQ130" s="82"/>
      <c r="HR130" s="82"/>
      <c r="HS130" s="82"/>
      <c r="HT130" s="82"/>
      <c r="HU130" s="82"/>
      <c r="HV130" s="82"/>
      <c r="HW130" s="82"/>
      <c r="HX130" s="82"/>
      <c r="HY130" s="82"/>
      <c r="HZ130" s="82"/>
      <c r="IA130" s="82"/>
      <c r="IB130" s="82"/>
      <c r="IC130" s="82"/>
      <c r="ID130" s="82"/>
      <c r="IE130" s="82"/>
      <c r="IF130" s="82"/>
      <c r="IG130" s="82"/>
      <c r="IH130" s="82"/>
      <c r="II130" s="82"/>
      <c r="IJ130" s="82"/>
      <c r="IK130" s="82"/>
      <c r="IL130" s="82"/>
      <c r="IM130" s="82"/>
      <c r="IN130" s="82"/>
      <c r="IO130" s="82"/>
      <c r="IP130" s="82"/>
      <c r="IQ130" s="82"/>
      <c r="IR130" s="82"/>
      <c r="IS130" s="82"/>
      <c r="IT130" s="82"/>
      <c r="IU130" s="82"/>
      <c r="IV130" s="82"/>
      <c r="IW130" s="82"/>
      <c r="IX130" s="82"/>
      <c r="IY130" s="82"/>
      <c r="IZ130" s="82"/>
      <c r="JA130" s="82"/>
      <c r="JB130" s="82"/>
      <c r="JC130" s="82"/>
      <c r="JD130" s="82"/>
      <c r="JE130" s="82"/>
      <c r="JF130" s="82"/>
      <c r="JG130" s="82"/>
      <c r="JH130" s="82"/>
      <c r="JI130" s="82"/>
      <c r="JJ130" s="82"/>
      <c r="JK130" s="82"/>
      <c r="JL130" s="82"/>
      <c r="JM130" s="82"/>
      <c r="JN130" s="82"/>
      <c r="JO130" s="82"/>
      <c r="JP130" s="82"/>
      <c r="JQ130" s="82"/>
      <c r="JR130" s="82"/>
      <c r="JS130" s="82"/>
      <c r="JT130" s="82"/>
      <c r="JU130" s="82"/>
      <c r="JV130" s="82"/>
      <c r="JW130" s="82"/>
      <c r="JX130" s="82"/>
      <c r="JY130" s="82"/>
      <c r="JZ130" s="82"/>
      <c r="KA130" s="82"/>
      <c r="KB130" s="82"/>
      <c r="KC130" s="82"/>
      <c r="KD130" s="82"/>
      <c r="KE130" s="82"/>
      <c r="KF130" s="82"/>
      <c r="KG130" s="82"/>
      <c r="KH130" s="82"/>
      <c r="KI130" s="82"/>
      <c r="KJ130" s="82"/>
      <c r="KK130" s="82"/>
      <c r="KL130" s="82"/>
      <c r="KM130" s="82"/>
      <c r="KN130" s="82"/>
      <c r="KO130" s="82"/>
      <c r="KP130" s="82"/>
      <c r="KQ130" s="82"/>
      <c r="KR130" s="82"/>
      <c r="KS130" s="82"/>
      <c r="KT130" s="82"/>
      <c r="KU130" s="82"/>
      <c r="KV130" s="82"/>
      <c r="KW130" s="82"/>
      <c r="KX130" s="82"/>
      <c r="KY130" s="82"/>
      <c r="KZ130" s="82"/>
      <c r="LA130" s="82"/>
      <c r="LB130" s="82"/>
      <c r="LC130" s="82"/>
      <c r="LD130" s="82"/>
      <c r="LE130" s="82"/>
      <c r="LF130" s="82"/>
      <c r="LG130" s="82"/>
      <c r="LH130" s="82"/>
      <c r="LI130" s="82"/>
      <c r="LJ130" s="82"/>
      <c r="LK130" s="82"/>
      <c r="LL130" s="82"/>
      <c r="LM130" s="82"/>
      <c r="LN130" s="82"/>
      <c r="LO130" s="82"/>
      <c r="LP130" s="82"/>
      <c r="LQ130" s="82"/>
      <c r="LR130" s="82"/>
      <c r="LS130" s="82"/>
      <c r="LT130" s="82"/>
      <c r="LU130" s="82"/>
      <c r="LV130" s="82"/>
      <c r="LW130" s="82"/>
      <c r="LX130" s="82"/>
      <c r="LY130" s="82"/>
      <c r="LZ130" s="82"/>
      <c r="MA130" s="82"/>
      <c r="MB130" s="82"/>
      <c r="MC130" s="82"/>
      <c r="MD130" s="82"/>
      <c r="ME130" s="82"/>
      <c r="MF130" s="82"/>
      <c r="MG130" s="82"/>
      <c r="MH130" s="82"/>
      <c r="MI130" s="82"/>
      <c r="MJ130" s="82"/>
      <c r="MK130" s="82"/>
      <c r="ML130" s="82"/>
      <c r="MM130" s="82"/>
      <c r="MN130" s="82"/>
      <c r="MO130" s="82"/>
      <c r="MP130" s="82"/>
      <c r="MQ130" s="82"/>
      <c r="MR130" s="82"/>
      <c r="MS130" s="82"/>
      <c r="MT130" s="82"/>
      <c r="MU130" s="82"/>
      <c r="MV130" s="82"/>
      <c r="MW130" s="82"/>
      <c r="MX130" s="82"/>
      <c r="MY130" s="82"/>
      <c r="MZ130" s="82"/>
      <c r="NA130" s="82"/>
      <c r="NB130" s="82"/>
      <c r="NC130" s="82"/>
      <c r="ND130" s="82"/>
      <c r="NE130" s="82"/>
      <c r="NF130" s="82"/>
      <c r="NG130" s="82"/>
      <c r="NH130" s="82"/>
      <c r="NI130" s="82"/>
      <c r="NJ130" s="82"/>
      <c r="NK130" s="82"/>
      <c r="NL130" s="82"/>
      <c r="NM130" s="82"/>
      <c r="NN130" s="82"/>
      <c r="NO130" s="82"/>
      <c r="NP130" s="82"/>
      <c r="NQ130" s="82"/>
      <c r="NR130" s="82"/>
      <c r="NS130" s="82"/>
      <c r="NT130" s="82"/>
      <c r="NU130" s="82"/>
      <c r="NV130" s="82"/>
      <c r="NW130" s="82"/>
      <c r="NX130" s="82"/>
      <c r="NY130" s="82"/>
      <c r="NZ130" s="82"/>
      <c r="OA130" s="82"/>
      <c r="OB130" s="82"/>
      <c r="OC130" s="82"/>
      <c r="OD130" s="82"/>
      <c r="OE130" s="82"/>
      <c r="OF130" s="82"/>
      <c r="OG130" s="82"/>
      <c r="OH130" s="82"/>
      <c r="OI130" s="82"/>
      <c r="OJ130" s="82"/>
      <c r="OK130" s="82"/>
      <c r="OL130" s="82"/>
      <c r="OM130" s="82"/>
      <c r="ON130" s="82"/>
      <c r="OO130" s="82"/>
      <c r="OP130" s="82"/>
      <c r="OQ130" s="82"/>
      <c r="OR130" s="82"/>
      <c r="OS130" s="82"/>
      <c r="OT130" s="82"/>
      <c r="OU130" s="82"/>
      <c r="OV130" s="82"/>
      <c r="OW130" s="82"/>
      <c r="OX130" s="82"/>
      <c r="OY130" s="82"/>
      <c r="OZ130" s="82"/>
      <c r="PA130" s="82"/>
      <c r="PB130" s="82"/>
      <c r="PC130" s="82"/>
      <c r="PD130" s="82"/>
      <c r="PE130" s="82"/>
      <c r="PF130" s="82"/>
      <c r="PG130" s="82"/>
      <c r="PH130" s="82"/>
      <c r="PI130" s="82"/>
      <c r="PJ130" s="82"/>
      <c r="PK130" s="82"/>
      <c r="PL130" s="82"/>
      <c r="PM130" s="82"/>
      <c r="PN130" s="82"/>
      <c r="PO130" s="82"/>
      <c r="PP130" s="82"/>
      <c r="PQ130" s="82"/>
      <c r="PR130" s="82"/>
      <c r="PS130" s="82"/>
      <c r="PT130" s="82"/>
      <c r="PU130" s="82"/>
      <c r="PV130" s="82"/>
      <c r="PW130" s="82"/>
      <c r="PX130" s="82"/>
      <c r="PY130" s="82"/>
      <c r="PZ130" s="82"/>
      <c r="QA130" s="82"/>
      <c r="QB130" s="82"/>
      <c r="QC130" s="82"/>
      <c r="QD130" s="82"/>
      <c r="QE130" s="82"/>
      <c r="QF130" s="82"/>
      <c r="QG130" s="82"/>
      <c r="QH130" s="82"/>
      <c r="QI130" s="82"/>
      <c r="QJ130" s="82"/>
      <c r="QK130" s="82"/>
      <c r="QL130" s="82"/>
      <c r="QM130" s="82"/>
      <c r="QN130" s="82"/>
      <c r="QO130" s="82"/>
      <c r="QP130" s="82"/>
      <c r="QQ130" s="82"/>
      <c r="QR130" s="82"/>
      <c r="QS130" s="82"/>
      <c r="QT130" s="82"/>
      <c r="QU130" s="82"/>
      <c r="QV130" s="82"/>
      <c r="QW130" s="82"/>
      <c r="QX130" s="82"/>
      <c r="QY130" s="82"/>
      <c r="QZ130" s="82"/>
      <c r="RA130" s="82"/>
      <c r="RB130" s="82"/>
      <c r="RC130" s="82"/>
      <c r="RD130" s="82"/>
      <c r="RE130" s="82"/>
      <c r="RF130" s="82"/>
      <c r="RG130" s="82"/>
      <c r="RH130" s="82"/>
      <c r="RI130" s="82"/>
      <c r="RJ130" s="82"/>
      <c r="RK130" s="82"/>
      <c r="RL130" s="82"/>
    </row>
    <row r="131" spans="1:480" s="102" customFormat="1" ht="17.25" x14ac:dyDescent="0.25">
      <c r="A131" s="513"/>
      <c r="B131" s="514"/>
      <c r="C131" s="91"/>
      <c r="D131" s="145" t="s">
        <v>207</v>
      </c>
      <c r="E131" s="79"/>
      <c r="F131" s="169">
        <v>20000</v>
      </c>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c r="CP131" s="82"/>
      <c r="CQ131" s="82"/>
      <c r="CR131" s="82"/>
      <c r="CS131" s="82"/>
      <c r="CT131" s="82"/>
      <c r="CU131" s="82"/>
      <c r="CV131" s="82"/>
      <c r="CW131" s="82"/>
      <c r="CX131" s="82"/>
      <c r="CY131" s="82"/>
      <c r="CZ131" s="82"/>
      <c r="DA131" s="82"/>
      <c r="DB131" s="82"/>
      <c r="DC131" s="82"/>
      <c r="DD131" s="82"/>
      <c r="DE131" s="82"/>
      <c r="DF131" s="82"/>
      <c r="DG131" s="82"/>
      <c r="DH131" s="82"/>
      <c r="DI131" s="82"/>
      <c r="DJ131" s="82"/>
      <c r="DK131" s="82"/>
      <c r="DL131" s="82"/>
      <c r="DM131" s="82"/>
      <c r="DN131" s="82"/>
      <c r="DO131" s="82"/>
      <c r="DP131" s="82"/>
      <c r="DQ131" s="82"/>
      <c r="DR131" s="82"/>
      <c r="DS131" s="82"/>
      <c r="DT131" s="82"/>
      <c r="DU131" s="82"/>
      <c r="DV131" s="82"/>
      <c r="DW131" s="82"/>
      <c r="DX131" s="82"/>
      <c r="DY131" s="82"/>
      <c r="DZ131" s="82"/>
      <c r="EA131" s="82"/>
      <c r="EB131" s="82"/>
      <c r="EC131" s="82"/>
      <c r="ED131" s="82"/>
      <c r="EE131" s="82"/>
      <c r="EF131" s="82"/>
      <c r="EG131" s="82"/>
      <c r="EH131" s="82"/>
      <c r="EI131" s="82"/>
      <c r="EJ131" s="82"/>
      <c r="EK131" s="82"/>
      <c r="EL131" s="82"/>
      <c r="EM131" s="82"/>
      <c r="EN131" s="82"/>
      <c r="EO131" s="82"/>
      <c r="EP131" s="82"/>
      <c r="EQ131" s="82"/>
      <c r="ER131" s="82"/>
      <c r="ES131" s="82"/>
      <c r="ET131" s="82"/>
      <c r="EU131" s="82"/>
      <c r="EV131" s="82"/>
      <c r="EW131" s="82"/>
      <c r="EX131" s="82"/>
      <c r="EY131" s="82"/>
      <c r="EZ131" s="82"/>
      <c r="FA131" s="82"/>
      <c r="FB131" s="82"/>
      <c r="FC131" s="82"/>
      <c r="FD131" s="82"/>
      <c r="FE131" s="82"/>
      <c r="FF131" s="82"/>
      <c r="FG131" s="82"/>
      <c r="FH131" s="82"/>
      <c r="FI131" s="82"/>
      <c r="FJ131" s="82"/>
      <c r="FK131" s="82"/>
      <c r="FL131" s="82"/>
      <c r="FM131" s="82"/>
      <c r="FN131" s="82"/>
      <c r="FO131" s="82"/>
      <c r="FP131" s="82"/>
      <c r="FQ131" s="82"/>
      <c r="FR131" s="82"/>
      <c r="FS131" s="82"/>
      <c r="FT131" s="82"/>
      <c r="FU131" s="82"/>
      <c r="FV131" s="82"/>
      <c r="FW131" s="82"/>
      <c r="FX131" s="82"/>
      <c r="FY131" s="82"/>
      <c r="FZ131" s="82"/>
      <c r="GA131" s="82"/>
      <c r="GB131" s="82"/>
      <c r="GC131" s="82"/>
      <c r="GD131" s="82"/>
      <c r="GE131" s="82"/>
      <c r="GF131" s="82"/>
      <c r="GG131" s="82"/>
      <c r="GH131" s="82"/>
      <c r="GI131" s="82"/>
      <c r="GJ131" s="82"/>
      <c r="GK131" s="82"/>
      <c r="GL131" s="82"/>
      <c r="GM131" s="82"/>
      <c r="GN131" s="82"/>
      <c r="GO131" s="82"/>
      <c r="GP131" s="82"/>
      <c r="GQ131" s="82"/>
      <c r="GR131" s="82"/>
      <c r="GS131" s="82"/>
      <c r="GT131" s="82"/>
      <c r="GU131" s="82"/>
      <c r="GV131" s="82"/>
      <c r="GW131" s="82"/>
      <c r="GX131" s="82"/>
      <c r="GY131" s="82"/>
      <c r="GZ131" s="82"/>
      <c r="HA131" s="82"/>
      <c r="HB131" s="82"/>
      <c r="HC131" s="82"/>
      <c r="HD131" s="82"/>
      <c r="HE131" s="82"/>
      <c r="HF131" s="82"/>
      <c r="HG131" s="82"/>
      <c r="HH131" s="82"/>
      <c r="HI131" s="82"/>
      <c r="HJ131" s="82"/>
      <c r="HK131" s="82"/>
      <c r="HL131" s="82"/>
      <c r="HM131" s="82"/>
      <c r="HN131" s="82"/>
      <c r="HO131" s="82"/>
      <c r="HP131" s="82"/>
      <c r="HQ131" s="82"/>
      <c r="HR131" s="82"/>
      <c r="HS131" s="82"/>
      <c r="HT131" s="82"/>
      <c r="HU131" s="82"/>
      <c r="HV131" s="82"/>
      <c r="HW131" s="82"/>
      <c r="HX131" s="82"/>
      <c r="HY131" s="82"/>
      <c r="HZ131" s="82"/>
      <c r="IA131" s="82"/>
      <c r="IB131" s="82"/>
      <c r="IC131" s="82"/>
      <c r="ID131" s="82"/>
      <c r="IE131" s="82"/>
      <c r="IF131" s="82"/>
      <c r="IG131" s="82"/>
      <c r="IH131" s="82"/>
      <c r="II131" s="82"/>
      <c r="IJ131" s="82"/>
      <c r="IK131" s="82"/>
      <c r="IL131" s="82"/>
      <c r="IM131" s="82"/>
      <c r="IN131" s="82"/>
      <c r="IO131" s="82"/>
      <c r="IP131" s="82"/>
      <c r="IQ131" s="82"/>
      <c r="IR131" s="82"/>
      <c r="IS131" s="82"/>
      <c r="IT131" s="82"/>
      <c r="IU131" s="82"/>
      <c r="IV131" s="82"/>
      <c r="IW131" s="82"/>
      <c r="IX131" s="82"/>
      <c r="IY131" s="82"/>
      <c r="IZ131" s="82"/>
      <c r="JA131" s="82"/>
      <c r="JB131" s="82"/>
      <c r="JC131" s="82"/>
      <c r="JD131" s="82"/>
      <c r="JE131" s="82"/>
      <c r="JF131" s="82"/>
      <c r="JG131" s="82"/>
      <c r="JH131" s="82"/>
      <c r="JI131" s="82"/>
      <c r="JJ131" s="82"/>
      <c r="JK131" s="82"/>
      <c r="JL131" s="82"/>
      <c r="JM131" s="82"/>
      <c r="JN131" s="82"/>
      <c r="JO131" s="82"/>
      <c r="JP131" s="82"/>
      <c r="JQ131" s="82"/>
      <c r="JR131" s="82"/>
      <c r="JS131" s="82"/>
      <c r="JT131" s="82"/>
      <c r="JU131" s="82"/>
      <c r="JV131" s="82"/>
      <c r="JW131" s="82"/>
      <c r="JX131" s="82"/>
      <c r="JY131" s="82"/>
      <c r="JZ131" s="82"/>
      <c r="KA131" s="82"/>
      <c r="KB131" s="82"/>
      <c r="KC131" s="82"/>
      <c r="KD131" s="82"/>
      <c r="KE131" s="82"/>
      <c r="KF131" s="82"/>
      <c r="KG131" s="82"/>
      <c r="KH131" s="82"/>
      <c r="KI131" s="82"/>
      <c r="KJ131" s="82"/>
      <c r="KK131" s="82"/>
      <c r="KL131" s="82"/>
      <c r="KM131" s="82"/>
      <c r="KN131" s="82"/>
      <c r="KO131" s="82"/>
      <c r="KP131" s="82"/>
      <c r="KQ131" s="82"/>
      <c r="KR131" s="82"/>
      <c r="KS131" s="82"/>
      <c r="KT131" s="82"/>
      <c r="KU131" s="82"/>
      <c r="KV131" s="82"/>
      <c r="KW131" s="82"/>
      <c r="KX131" s="82"/>
      <c r="KY131" s="82"/>
      <c r="KZ131" s="82"/>
      <c r="LA131" s="82"/>
      <c r="LB131" s="82"/>
      <c r="LC131" s="82"/>
      <c r="LD131" s="82"/>
      <c r="LE131" s="82"/>
      <c r="LF131" s="82"/>
      <c r="LG131" s="82"/>
      <c r="LH131" s="82"/>
      <c r="LI131" s="82"/>
      <c r="LJ131" s="82"/>
      <c r="LK131" s="82"/>
      <c r="LL131" s="82"/>
      <c r="LM131" s="82"/>
      <c r="LN131" s="82"/>
      <c r="LO131" s="82"/>
      <c r="LP131" s="82"/>
      <c r="LQ131" s="82"/>
      <c r="LR131" s="82"/>
      <c r="LS131" s="82"/>
      <c r="LT131" s="82"/>
      <c r="LU131" s="82"/>
      <c r="LV131" s="82"/>
      <c r="LW131" s="82"/>
      <c r="LX131" s="82"/>
      <c r="LY131" s="82"/>
      <c r="LZ131" s="82"/>
      <c r="MA131" s="82"/>
      <c r="MB131" s="82"/>
      <c r="MC131" s="82"/>
      <c r="MD131" s="82"/>
      <c r="ME131" s="82"/>
      <c r="MF131" s="82"/>
      <c r="MG131" s="82"/>
      <c r="MH131" s="82"/>
      <c r="MI131" s="82"/>
      <c r="MJ131" s="82"/>
      <c r="MK131" s="82"/>
      <c r="ML131" s="82"/>
      <c r="MM131" s="82"/>
      <c r="MN131" s="82"/>
      <c r="MO131" s="82"/>
      <c r="MP131" s="82"/>
      <c r="MQ131" s="82"/>
      <c r="MR131" s="82"/>
      <c r="MS131" s="82"/>
      <c r="MT131" s="82"/>
      <c r="MU131" s="82"/>
      <c r="MV131" s="82"/>
      <c r="MW131" s="82"/>
      <c r="MX131" s="82"/>
      <c r="MY131" s="82"/>
      <c r="MZ131" s="82"/>
      <c r="NA131" s="82"/>
      <c r="NB131" s="82"/>
      <c r="NC131" s="82"/>
      <c r="ND131" s="82"/>
      <c r="NE131" s="82"/>
      <c r="NF131" s="82"/>
      <c r="NG131" s="82"/>
      <c r="NH131" s="82"/>
      <c r="NI131" s="82"/>
      <c r="NJ131" s="82"/>
      <c r="NK131" s="82"/>
      <c r="NL131" s="82"/>
      <c r="NM131" s="82"/>
      <c r="NN131" s="82"/>
      <c r="NO131" s="82"/>
      <c r="NP131" s="82"/>
      <c r="NQ131" s="82"/>
      <c r="NR131" s="82"/>
      <c r="NS131" s="82"/>
      <c r="NT131" s="82"/>
      <c r="NU131" s="82"/>
      <c r="NV131" s="82"/>
      <c r="NW131" s="82"/>
      <c r="NX131" s="82"/>
      <c r="NY131" s="82"/>
      <c r="NZ131" s="82"/>
      <c r="OA131" s="82"/>
      <c r="OB131" s="82"/>
      <c r="OC131" s="82"/>
      <c r="OD131" s="82"/>
      <c r="OE131" s="82"/>
      <c r="OF131" s="82"/>
      <c r="OG131" s="82"/>
      <c r="OH131" s="82"/>
      <c r="OI131" s="82"/>
      <c r="OJ131" s="82"/>
      <c r="OK131" s="82"/>
      <c r="OL131" s="82"/>
      <c r="OM131" s="82"/>
      <c r="ON131" s="82"/>
      <c r="OO131" s="82"/>
      <c r="OP131" s="82"/>
      <c r="OQ131" s="82"/>
      <c r="OR131" s="82"/>
      <c r="OS131" s="82"/>
      <c r="OT131" s="82"/>
      <c r="OU131" s="82"/>
      <c r="OV131" s="82"/>
      <c r="OW131" s="82"/>
      <c r="OX131" s="82"/>
      <c r="OY131" s="82"/>
      <c r="OZ131" s="82"/>
      <c r="PA131" s="82"/>
      <c r="PB131" s="82"/>
      <c r="PC131" s="82"/>
      <c r="PD131" s="82"/>
      <c r="PE131" s="82"/>
      <c r="PF131" s="82"/>
      <c r="PG131" s="82"/>
      <c r="PH131" s="82"/>
      <c r="PI131" s="82"/>
      <c r="PJ131" s="82"/>
      <c r="PK131" s="82"/>
      <c r="PL131" s="82"/>
      <c r="PM131" s="82"/>
      <c r="PN131" s="82"/>
      <c r="PO131" s="82"/>
      <c r="PP131" s="82"/>
      <c r="PQ131" s="82"/>
      <c r="PR131" s="82"/>
      <c r="PS131" s="82"/>
      <c r="PT131" s="82"/>
      <c r="PU131" s="82"/>
      <c r="PV131" s="82"/>
      <c r="PW131" s="82"/>
      <c r="PX131" s="82"/>
      <c r="PY131" s="82"/>
      <c r="PZ131" s="82"/>
      <c r="QA131" s="82"/>
      <c r="QB131" s="82"/>
      <c r="QC131" s="82"/>
      <c r="QD131" s="82"/>
      <c r="QE131" s="82"/>
      <c r="QF131" s="82"/>
      <c r="QG131" s="82"/>
      <c r="QH131" s="82"/>
      <c r="QI131" s="82"/>
      <c r="QJ131" s="82"/>
      <c r="QK131" s="82"/>
      <c r="QL131" s="82"/>
      <c r="QM131" s="82"/>
      <c r="QN131" s="82"/>
      <c r="QO131" s="82"/>
      <c r="QP131" s="82"/>
      <c r="QQ131" s="82"/>
      <c r="QR131" s="82"/>
      <c r="QS131" s="82"/>
      <c r="QT131" s="82"/>
      <c r="QU131" s="82"/>
      <c r="QV131" s="82"/>
      <c r="QW131" s="82"/>
      <c r="QX131" s="82"/>
      <c r="QY131" s="82"/>
      <c r="QZ131" s="82"/>
      <c r="RA131" s="82"/>
      <c r="RB131" s="82"/>
      <c r="RC131" s="82"/>
      <c r="RD131" s="82"/>
      <c r="RE131" s="82"/>
      <c r="RF131" s="82"/>
      <c r="RG131" s="82"/>
      <c r="RH131" s="82"/>
      <c r="RI131" s="82"/>
      <c r="RJ131" s="82"/>
      <c r="RK131" s="82"/>
      <c r="RL131" s="82"/>
    </row>
    <row r="132" spans="1:480" s="102" customFormat="1" ht="17.25" x14ac:dyDescent="0.25">
      <c r="A132" s="513"/>
      <c r="B132" s="514"/>
      <c r="C132" s="91"/>
      <c r="D132" s="145" t="s">
        <v>206</v>
      </c>
      <c r="E132" s="79"/>
      <c r="F132" s="169">
        <v>10000</v>
      </c>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c r="CP132" s="82"/>
      <c r="CQ132" s="82"/>
      <c r="CR132" s="82"/>
      <c r="CS132" s="82"/>
      <c r="CT132" s="82"/>
      <c r="CU132" s="82"/>
      <c r="CV132" s="82"/>
      <c r="CW132" s="82"/>
      <c r="CX132" s="82"/>
      <c r="CY132" s="82"/>
      <c r="CZ132" s="82"/>
      <c r="DA132" s="82"/>
      <c r="DB132" s="82"/>
      <c r="DC132" s="82"/>
      <c r="DD132" s="82"/>
      <c r="DE132" s="82"/>
      <c r="DF132" s="82"/>
      <c r="DG132" s="82"/>
      <c r="DH132" s="82"/>
      <c r="DI132" s="82"/>
      <c r="DJ132" s="82"/>
      <c r="DK132" s="82"/>
      <c r="DL132" s="82"/>
      <c r="DM132" s="82"/>
      <c r="DN132" s="82"/>
      <c r="DO132" s="82"/>
      <c r="DP132" s="82"/>
      <c r="DQ132" s="82"/>
      <c r="DR132" s="82"/>
      <c r="DS132" s="82"/>
      <c r="DT132" s="82"/>
      <c r="DU132" s="82"/>
      <c r="DV132" s="82"/>
      <c r="DW132" s="82"/>
      <c r="DX132" s="82"/>
      <c r="DY132" s="82"/>
      <c r="DZ132" s="82"/>
      <c r="EA132" s="82"/>
      <c r="EB132" s="82"/>
      <c r="EC132" s="82"/>
      <c r="ED132" s="82"/>
      <c r="EE132" s="82"/>
      <c r="EF132" s="82"/>
      <c r="EG132" s="82"/>
      <c r="EH132" s="82"/>
      <c r="EI132" s="82"/>
      <c r="EJ132" s="82"/>
      <c r="EK132" s="82"/>
      <c r="EL132" s="82"/>
      <c r="EM132" s="82"/>
      <c r="EN132" s="82"/>
      <c r="EO132" s="82"/>
      <c r="EP132" s="82"/>
      <c r="EQ132" s="82"/>
      <c r="ER132" s="82"/>
      <c r="ES132" s="82"/>
      <c r="ET132" s="82"/>
      <c r="EU132" s="82"/>
      <c r="EV132" s="82"/>
      <c r="EW132" s="82"/>
      <c r="EX132" s="82"/>
      <c r="EY132" s="82"/>
      <c r="EZ132" s="82"/>
      <c r="FA132" s="82"/>
      <c r="FB132" s="82"/>
      <c r="FC132" s="82"/>
      <c r="FD132" s="82"/>
      <c r="FE132" s="82"/>
      <c r="FF132" s="82"/>
      <c r="FG132" s="82"/>
      <c r="FH132" s="82"/>
      <c r="FI132" s="82"/>
      <c r="FJ132" s="82"/>
      <c r="FK132" s="82"/>
      <c r="FL132" s="82"/>
      <c r="FM132" s="82"/>
      <c r="FN132" s="82"/>
      <c r="FO132" s="82"/>
      <c r="FP132" s="82"/>
      <c r="FQ132" s="82"/>
      <c r="FR132" s="82"/>
      <c r="FS132" s="82"/>
      <c r="FT132" s="82"/>
      <c r="FU132" s="82"/>
      <c r="FV132" s="82"/>
      <c r="FW132" s="82"/>
      <c r="FX132" s="82"/>
      <c r="FY132" s="82"/>
      <c r="FZ132" s="82"/>
      <c r="GA132" s="82"/>
      <c r="GB132" s="82"/>
      <c r="GC132" s="82"/>
      <c r="GD132" s="82"/>
      <c r="GE132" s="82"/>
      <c r="GF132" s="82"/>
      <c r="GG132" s="82"/>
      <c r="GH132" s="82"/>
      <c r="GI132" s="82"/>
      <c r="GJ132" s="82"/>
      <c r="GK132" s="82"/>
      <c r="GL132" s="82"/>
      <c r="GM132" s="82"/>
      <c r="GN132" s="82"/>
      <c r="GO132" s="82"/>
      <c r="GP132" s="82"/>
      <c r="GQ132" s="82"/>
      <c r="GR132" s="82"/>
      <c r="GS132" s="82"/>
      <c r="GT132" s="82"/>
      <c r="GU132" s="82"/>
      <c r="GV132" s="82"/>
      <c r="GW132" s="82"/>
      <c r="GX132" s="82"/>
      <c r="GY132" s="82"/>
      <c r="GZ132" s="82"/>
      <c r="HA132" s="82"/>
      <c r="HB132" s="82"/>
      <c r="HC132" s="82"/>
      <c r="HD132" s="82"/>
      <c r="HE132" s="82"/>
      <c r="HF132" s="82"/>
      <c r="HG132" s="82"/>
      <c r="HH132" s="82"/>
      <c r="HI132" s="82"/>
      <c r="HJ132" s="82"/>
      <c r="HK132" s="82"/>
      <c r="HL132" s="82"/>
      <c r="HM132" s="82"/>
      <c r="HN132" s="82"/>
      <c r="HO132" s="82"/>
      <c r="HP132" s="82"/>
      <c r="HQ132" s="82"/>
      <c r="HR132" s="82"/>
      <c r="HS132" s="82"/>
      <c r="HT132" s="82"/>
      <c r="HU132" s="82"/>
      <c r="HV132" s="82"/>
      <c r="HW132" s="82"/>
      <c r="HX132" s="82"/>
      <c r="HY132" s="82"/>
      <c r="HZ132" s="82"/>
      <c r="IA132" s="82"/>
      <c r="IB132" s="82"/>
      <c r="IC132" s="82"/>
      <c r="ID132" s="82"/>
      <c r="IE132" s="82"/>
      <c r="IF132" s="82"/>
      <c r="IG132" s="82"/>
      <c r="IH132" s="82"/>
      <c r="II132" s="82"/>
      <c r="IJ132" s="82"/>
      <c r="IK132" s="82"/>
      <c r="IL132" s="82"/>
      <c r="IM132" s="82"/>
      <c r="IN132" s="82"/>
      <c r="IO132" s="82"/>
      <c r="IP132" s="82"/>
      <c r="IQ132" s="82"/>
      <c r="IR132" s="82"/>
      <c r="IS132" s="82"/>
      <c r="IT132" s="82"/>
      <c r="IU132" s="82"/>
      <c r="IV132" s="82"/>
      <c r="IW132" s="82"/>
      <c r="IX132" s="82"/>
      <c r="IY132" s="82"/>
      <c r="IZ132" s="82"/>
      <c r="JA132" s="82"/>
      <c r="JB132" s="82"/>
      <c r="JC132" s="82"/>
      <c r="JD132" s="82"/>
      <c r="JE132" s="82"/>
      <c r="JF132" s="82"/>
      <c r="JG132" s="82"/>
      <c r="JH132" s="82"/>
      <c r="JI132" s="82"/>
      <c r="JJ132" s="82"/>
      <c r="JK132" s="82"/>
      <c r="JL132" s="82"/>
      <c r="JM132" s="82"/>
      <c r="JN132" s="82"/>
      <c r="JO132" s="82"/>
      <c r="JP132" s="82"/>
      <c r="JQ132" s="82"/>
      <c r="JR132" s="82"/>
      <c r="JS132" s="82"/>
      <c r="JT132" s="82"/>
      <c r="JU132" s="82"/>
      <c r="JV132" s="82"/>
      <c r="JW132" s="82"/>
      <c r="JX132" s="82"/>
      <c r="JY132" s="82"/>
      <c r="JZ132" s="82"/>
      <c r="KA132" s="82"/>
      <c r="KB132" s="82"/>
      <c r="KC132" s="82"/>
      <c r="KD132" s="82"/>
      <c r="KE132" s="82"/>
      <c r="KF132" s="82"/>
      <c r="KG132" s="82"/>
      <c r="KH132" s="82"/>
      <c r="KI132" s="82"/>
      <c r="KJ132" s="82"/>
      <c r="KK132" s="82"/>
      <c r="KL132" s="82"/>
      <c r="KM132" s="82"/>
      <c r="KN132" s="82"/>
      <c r="KO132" s="82"/>
      <c r="KP132" s="82"/>
      <c r="KQ132" s="82"/>
      <c r="KR132" s="82"/>
      <c r="KS132" s="82"/>
      <c r="KT132" s="82"/>
      <c r="KU132" s="82"/>
      <c r="KV132" s="82"/>
      <c r="KW132" s="82"/>
      <c r="KX132" s="82"/>
      <c r="KY132" s="82"/>
      <c r="KZ132" s="82"/>
      <c r="LA132" s="82"/>
      <c r="LB132" s="82"/>
      <c r="LC132" s="82"/>
      <c r="LD132" s="82"/>
      <c r="LE132" s="82"/>
      <c r="LF132" s="82"/>
      <c r="LG132" s="82"/>
      <c r="LH132" s="82"/>
      <c r="LI132" s="82"/>
      <c r="LJ132" s="82"/>
      <c r="LK132" s="82"/>
      <c r="LL132" s="82"/>
      <c r="LM132" s="82"/>
      <c r="LN132" s="82"/>
      <c r="LO132" s="82"/>
      <c r="LP132" s="82"/>
      <c r="LQ132" s="82"/>
      <c r="LR132" s="82"/>
      <c r="LS132" s="82"/>
      <c r="LT132" s="82"/>
      <c r="LU132" s="82"/>
      <c r="LV132" s="82"/>
      <c r="LW132" s="82"/>
      <c r="LX132" s="82"/>
      <c r="LY132" s="82"/>
      <c r="LZ132" s="82"/>
      <c r="MA132" s="82"/>
      <c r="MB132" s="82"/>
      <c r="MC132" s="82"/>
      <c r="MD132" s="82"/>
      <c r="ME132" s="82"/>
      <c r="MF132" s="82"/>
      <c r="MG132" s="82"/>
      <c r="MH132" s="82"/>
      <c r="MI132" s="82"/>
      <c r="MJ132" s="82"/>
      <c r="MK132" s="82"/>
      <c r="ML132" s="82"/>
      <c r="MM132" s="82"/>
      <c r="MN132" s="82"/>
      <c r="MO132" s="82"/>
      <c r="MP132" s="82"/>
      <c r="MQ132" s="82"/>
      <c r="MR132" s="82"/>
      <c r="MS132" s="82"/>
      <c r="MT132" s="82"/>
      <c r="MU132" s="82"/>
      <c r="MV132" s="82"/>
      <c r="MW132" s="82"/>
      <c r="MX132" s="82"/>
      <c r="MY132" s="82"/>
      <c r="MZ132" s="82"/>
      <c r="NA132" s="82"/>
      <c r="NB132" s="82"/>
      <c r="NC132" s="82"/>
      <c r="ND132" s="82"/>
      <c r="NE132" s="82"/>
      <c r="NF132" s="82"/>
      <c r="NG132" s="82"/>
      <c r="NH132" s="82"/>
      <c r="NI132" s="82"/>
      <c r="NJ132" s="82"/>
      <c r="NK132" s="82"/>
      <c r="NL132" s="82"/>
      <c r="NM132" s="82"/>
      <c r="NN132" s="82"/>
      <c r="NO132" s="82"/>
      <c r="NP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row>
    <row r="133" spans="1:480" s="102" customFormat="1" ht="17.25" x14ac:dyDescent="0.25">
      <c r="A133" s="513"/>
      <c r="B133" s="514"/>
      <c r="C133" s="91"/>
      <c r="D133" s="145" t="s">
        <v>921</v>
      </c>
      <c r="E133" s="80"/>
      <c r="F133" s="169">
        <v>6000</v>
      </c>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c r="CP133" s="82"/>
      <c r="CQ133" s="82"/>
      <c r="CR133" s="82"/>
      <c r="CS133" s="82"/>
      <c r="CT133" s="82"/>
      <c r="CU133" s="82"/>
      <c r="CV133" s="82"/>
      <c r="CW133" s="82"/>
      <c r="CX133" s="82"/>
      <c r="CY133" s="82"/>
      <c r="CZ133" s="82"/>
      <c r="DA133" s="82"/>
      <c r="DB133" s="82"/>
      <c r="DC133" s="82"/>
      <c r="DD133" s="82"/>
      <c r="DE133" s="82"/>
      <c r="DF133" s="82"/>
      <c r="DG133" s="82"/>
      <c r="DH133" s="82"/>
      <c r="DI133" s="82"/>
      <c r="DJ133" s="82"/>
      <c r="DK133" s="82"/>
      <c r="DL133" s="82"/>
      <c r="DM133" s="82"/>
      <c r="DN133" s="82"/>
      <c r="DO133" s="82"/>
      <c r="DP133" s="82"/>
      <c r="DQ133" s="82"/>
      <c r="DR133" s="82"/>
      <c r="DS133" s="82"/>
      <c r="DT133" s="82"/>
      <c r="DU133" s="82"/>
      <c r="DV133" s="82"/>
      <c r="DW133" s="82"/>
      <c r="DX133" s="82"/>
      <c r="DY133" s="82"/>
      <c r="DZ133" s="82"/>
      <c r="EA133" s="82"/>
      <c r="EB133" s="82"/>
      <c r="EC133" s="82"/>
      <c r="ED133" s="82"/>
      <c r="EE133" s="82"/>
      <c r="EF133" s="82"/>
      <c r="EG133" s="82"/>
      <c r="EH133" s="82"/>
      <c r="EI133" s="82"/>
      <c r="EJ133" s="82"/>
      <c r="EK133" s="82"/>
      <c r="EL133" s="82"/>
      <c r="EM133" s="82"/>
      <c r="EN133" s="82"/>
      <c r="EO133" s="82"/>
      <c r="EP133" s="82"/>
      <c r="EQ133" s="82"/>
      <c r="ER133" s="82"/>
      <c r="ES133" s="82"/>
      <c r="ET133" s="82"/>
      <c r="EU133" s="82"/>
      <c r="EV133" s="82"/>
      <c r="EW133" s="82"/>
      <c r="EX133" s="82"/>
      <c r="EY133" s="82"/>
      <c r="EZ133" s="82"/>
      <c r="FA133" s="82"/>
      <c r="FB133" s="82"/>
      <c r="FC133" s="82"/>
      <c r="FD133" s="82"/>
      <c r="FE133" s="82"/>
      <c r="FF133" s="82"/>
      <c r="FG133" s="82"/>
      <c r="FH133" s="82"/>
      <c r="FI133" s="82"/>
      <c r="FJ133" s="82"/>
      <c r="FK133" s="82"/>
      <c r="FL133" s="82"/>
      <c r="FM133" s="82"/>
      <c r="FN133" s="82"/>
      <c r="FO133" s="82"/>
      <c r="FP133" s="82"/>
      <c r="FQ133" s="82"/>
      <c r="FR133" s="82"/>
      <c r="FS133" s="82"/>
      <c r="FT133" s="82"/>
      <c r="FU133" s="82"/>
      <c r="FV133" s="82"/>
      <c r="FW133" s="82"/>
      <c r="FX133" s="82"/>
      <c r="FY133" s="82"/>
      <c r="FZ133" s="82"/>
      <c r="GA133" s="82"/>
      <c r="GB133" s="82"/>
      <c r="GC133" s="82"/>
      <c r="GD133" s="82"/>
      <c r="GE133" s="82"/>
      <c r="GF133" s="82"/>
      <c r="GG133" s="82"/>
      <c r="GH133" s="82"/>
      <c r="GI133" s="82"/>
      <c r="GJ133" s="82"/>
      <c r="GK133" s="82"/>
      <c r="GL133" s="82"/>
      <c r="GM133" s="82"/>
      <c r="GN133" s="82"/>
      <c r="GO133" s="82"/>
      <c r="GP133" s="82"/>
      <c r="GQ133" s="82"/>
      <c r="GR133" s="82"/>
      <c r="GS133" s="82"/>
      <c r="GT133" s="82"/>
      <c r="GU133" s="82"/>
      <c r="GV133" s="82"/>
      <c r="GW133" s="82"/>
      <c r="GX133" s="82"/>
      <c r="GY133" s="82"/>
      <c r="GZ133" s="82"/>
      <c r="HA133" s="82"/>
      <c r="HB133" s="82"/>
      <c r="HC133" s="82"/>
      <c r="HD133" s="82"/>
      <c r="HE133" s="82"/>
      <c r="HF133" s="82"/>
      <c r="HG133" s="82"/>
      <c r="HH133" s="82"/>
      <c r="HI133" s="82"/>
      <c r="HJ133" s="82"/>
      <c r="HK133" s="82"/>
      <c r="HL133" s="82"/>
      <c r="HM133" s="82"/>
      <c r="HN133" s="82"/>
      <c r="HO133" s="82"/>
      <c r="HP133" s="82"/>
      <c r="HQ133" s="82"/>
      <c r="HR133" s="82"/>
      <c r="HS133" s="82"/>
      <c r="HT133" s="82"/>
      <c r="HU133" s="82"/>
      <c r="HV133" s="82"/>
      <c r="HW133" s="82"/>
      <c r="HX133" s="82"/>
      <c r="HY133" s="82"/>
      <c r="HZ133" s="82"/>
      <c r="IA133" s="82"/>
      <c r="IB133" s="82"/>
      <c r="IC133" s="82"/>
      <c r="ID133" s="82"/>
      <c r="IE133" s="82"/>
      <c r="IF133" s="82"/>
      <c r="IG133" s="82"/>
      <c r="IH133" s="82"/>
      <c r="II133" s="82"/>
      <c r="IJ133" s="82"/>
      <c r="IK133" s="82"/>
      <c r="IL133" s="82"/>
      <c r="IM133" s="82"/>
      <c r="IN133" s="82"/>
      <c r="IO133" s="82"/>
      <c r="IP133" s="82"/>
      <c r="IQ133" s="82"/>
      <c r="IR133" s="82"/>
      <c r="IS133" s="82"/>
      <c r="IT133" s="82"/>
      <c r="IU133" s="82"/>
      <c r="IV133" s="82"/>
      <c r="IW133" s="82"/>
      <c r="IX133" s="82"/>
      <c r="IY133" s="82"/>
      <c r="IZ133" s="82"/>
      <c r="JA133" s="82"/>
      <c r="JB133" s="82"/>
      <c r="JC133" s="82"/>
      <c r="JD133" s="82"/>
      <c r="JE133" s="82"/>
      <c r="JF133" s="82"/>
      <c r="JG133" s="82"/>
      <c r="JH133" s="82"/>
      <c r="JI133" s="82"/>
      <c r="JJ133" s="82"/>
      <c r="JK133" s="82"/>
      <c r="JL133" s="82"/>
      <c r="JM133" s="82"/>
      <c r="JN133" s="82"/>
      <c r="JO133" s="82"/>
      <c r="JP133" s="82"/>
      <c r="JQ133" s="82"/>
      <c r="JR133" s="82"/>
      <c r="JS133" s="82"/>
      <c r="JT133" s="82"/>
      <c r="JU133" s="82"/>
      <c r="JV133" s="82"/>
      <c r="JW133" s="82"/>
      <c r="JX133" s="82"/>
      <c r="JY133" s="82"/>
      <c r="JZ133" s="82"/>
      <c r="KA133" s="82"/>
      <c r="KB133" s="82"/>
      <c r="KC133" s="82"/>
      <c r="KD133" s="82"/>
      <c r="KE133" s="82"/>
      <c r="KF133" s="82"/>
      <c r="KG133" s="82"/>
      <c r="KH133" s="82"/>
      <c r="KI133" s="82"/>
      <c r="KJ133" s="82"/>
      <c r="KK133" s="82"/>
      <c r="KL133" s="82"/>
      <c r="KM133" s="82"/>
      <c r="KN133" s="82"/>
      <c r="KO133" s="82"/>
      <c r="KP133" s="82"/>
      <c r="KQ133" s="82"/>
      <c r="KR133" s="82"/>
      <c r="KS133" s="82"/>
      <c r="KT133" s="82"/>
      <c r="KU133" s="82"/>
      <c r="KV133" s="82"/>
      <c r="KW133" s="82"/>
      <c r="KX133" s="82"/>
      <c r="KY133" s="82"/>
      <c r="KZ133" s="82"/>
      <c r="LA133" s="82"/>
      <c r="LB133" s="82"/>
      <c r="LC133" s="82"/>
      <c r="LD133" s="82"/>
      <c r="LE133" s="82"/>
      <c r="LF133" s="82"/>
      <c r="LG133" s="82"/>
      <c r="LH133" s="82"/>
      <c r="LI133" s="82"/>
      <c r="LJ133" s="82"/>
      <c r="LK133" s="82"/>
      <c r="LL133" s="82"/>
      <c r="LM133" s="82"/>
      <c r="LN133" s="82"/>
      <c r="LO133" s="82"/>
      <c r="LP133" s="82"/>
      <c r="LQ133" s="82"/>
      <c r="LR133" s="82"/>
      <c r="LS133" s="82"/>
      <c r="LT133" s="82"/>
      <c r="LU133" s="82"/>
      <c r="LV133" s="82"/>
      <c r="LW133" s="82"/>
      <c r="LX133" s="82"/>
      <c r="LY133" s="82"/>
      <c r="LZ133" s="82"/>
      <c r="MA133" s="82"/>
      <c r="MB133" s="82"/>
      <c r="MC133" s="82"/>
      <c r="MD133" s="82"/>
      <c r="ME133" s="82"/>
      <c r="MF133" s="82"/>
      <c r="MG133" s="82"/>
      <c r="MH133" s="82"/>
      <c r="MI133" s="82"/>
      <c r="MJ133" s="82"/>
      <c r="MK133" s="82"/>
      <c r="ML133" s="82"/>
      <c r="MM133" s="82"/>
      <c r="MN133" s="82"/>
      <c r="MO133" s="82"/>
      <c r="MP133" s="82"/>
      <c r="MQ133" s="82"/>
      <c r="MR133" s="82"/>
      <c r="MS133" s="82"/>
      <c r="MT133" s="82"/>
      <c r="MU133" s="82"/>
      <c r="MV133" s="82"/>
      <c r="MW133" s="82"/>
      <c r="MX133" s="82"/>
      <c r="MY133" s="82"/>
      <c r="MZ133" s="82"/>
      <c r="NA133" s="82"/>
      <c r="NB133" s="82"/>
      <c r="NC133" s="82"/>
      <c r="ND133" s="82"/>
      <c r="NE133" s="82"/>
      <c r="NF133" s="82"/>
      <c r="NG133" s="82"/>
      <c r="NH133" s="82"/>
      <c r="NI133" s="82"/>
      <c r="NJ133" s="82"/>
      <c r="NK133" s="82"/>
      <c r="NL133" s="82"/>
      <c r="NM133" s="82"/>
      <c r="NN133" s="82"/>
      <c r="NO133" s="82"/>
      <c r="NP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row>
    <row r="134" spans="1:480" s="102" customFormat="1" ht="51.75" x14ac:dyDescent="0.25">
      <c r="A134" s="513"/>
      <c r="B134" s="514"/>
      <c r="C134" s="91"/>
      <c r="D134" s="115" t="s">
        <v>205</v>
      </c>
      <c r="E134" s="90" t="s">
        <v>200</v>
      </c>
      <c r="F134" s="170">
        <v>64110</v>
      </c>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c r="CP134" s="82"/>
      <c r="CQ134" s="82"/>
      <c r="CR134" s="82"/>
      <c r="CS134" s="82"/>
      <c r="CT134" s="82"/>
      <c r="CU134" s="82"/>
      <c r="CV134" s="82"/>
      <c r="CW134" s="82"/>
      <c r="CX134" s="82"/>
      <c r="CY134" s="82"/>
      <c r="CZ134" s="82"/>
      <c r="DA134" s="82"/>
      <c r="DB134" s="82"/>
      <c r="DC134" s="82"/>
      <c r="DD134" s="82"/>
      <c r="DE134" s="82"/>
      <c r="DF134" s="82"/>
      <c r="DG134" s="82"/>
      <c r="DH134" s="82"/>
      <c r="DI134" s="82"/>
      <c r="DJ134" s="82"/>
      <c r="DK134" s="82"/>
      <c r="DL134" s="82"/>
      <c r="DM134" s="82"/>
      <c r="DN134" s="82"/>
      <c r="DO134" s="82"/>
      <c r="DP134" s="82"/>
      <c r="DQ134" s="82"/>
      <c r="DR134" s="82"/>
      <c r="DS134" s="82"/>
      <c r="DT134" s="82"/>
      <c r="DU134" s="82"/>
      <c r="DV134" s="82"/>
      <c r="DW134" s="82"/>
      <c r="DX134" s="82"/>
      <c r="DY134" s="82"/>
      <c r="DZ134" s="82"/>
      <c r="EA134" s="82"/>
      <c r="EB134" s="82"/>
      <c r="EC134" s="82"/>
      <c r="ED134" s="82"/>
      <c r="EE134" s="82"/>
      <c r="EF134" s="82"/>
      <c r="EG134" s="82"/>
      <c r="EH134" s="82"/>
      <c r="EI134" s="82"/>
      <c r="EJ134" s="82"/>
      <c r="EK134" s="82"/>
      <c r="EL134" s="82"/>
      <c r="EM134" s="82"/>
      <c r="EN134" s="82"/>
      <c r="EO134" s="82"/>
      <c r="EP134" s="82"/>
      <c r="EQ134" s="82"/>
      <c r="ER134" s="82"/>
      <c r="ES134" s="82"/>
      <c r="ET134" s="82"/>
      <c r="EU134" s="82"/>
      <c r="EV134" s="82"/>
      <c r="EW134" s="82"/>
      <c r="EX134" s="82"/>
      <c r="EY134" s="82"/>
      <c r="EZ134" s="82"/>
      <c r="FA134" s="82"/>
      <c r="FB134" s="82"/>
      <c r="FC134" s="82"/>
      <c r="FD134" s="82"/>
      <c r="FE134" s="82"/>
      <c r="FF134" s="82"/>
      <c r="FG134" s="82"/>
      <c r="FH134" s="82"/>
      <c r="FI134" s="82"/>
      <c r="FJ134" s="82"/>
      <c r="FK134" s="82"/>
      <c r="FL134" s="82"/>
      <c r="FM134" s="82"/>
      <c r="FN134" s="82"/>
      <c r="FO134" s="82"/>
      <c r="FP134" s="82"/>
      <c r="FQ134" s="82"/>
      <c r="FR134" s="82"/>
      <c r="FS134" s="82"/>
      <c r="FT134" s="82"/>
      <c r="FU134" s="82"/>
      <c r="FV134" s="82"/>
      <c r="FW134" s="82"/>
      <c r="FX134" s="82"/>
      <c r="FY134" s="82"/>
      <c r="FZ134" s="82"/>
      <c r="GA134" s="82"/>
      <c r="GB134" s="82"/>
      <c r="GC134" s="82"/>
      <c r="GD134" s="82"/>
      <c r="GE134" s="82"/>
      <c r="GF134" s="82"/>
      <c r="GG134" s="82"/>
      <c r="GH134" s="82"/>
      <c r="GI134" s="82"/>
      <c r="GJ134" s="82"/>
      <c r="GK134" s="82"/>
      <c r="GL134" s="82"/>
      <c r="GM134" s="82"/>
      <c r="GN134" s="82"/>
      <c r="GO134" s="82"/>
      <c r="GP134" s="82"/>
      <c r="GQ134" s="82"/>
      <c r="GR134" s="82"/>
      <c r="GS134" s="82"/>
      <c r="GT134" s="82"/>
      <c r="GU134" s="82"/>
      <c r="GV134" s="82"/>
      <c r="GW134" s="82"/>
      <c r="GX134" s="82"/>
      <c r="GY134" s="82"/>
      <c r="GZ134" s="82"/>
      <c r="HA134" s="82"/>
      <c r="HB134" s="82"/>
      <c r="HC134" s="82"/>
      <c r="HD134" s="82"/>
      <c r="HE134" s="82"/>
      <c r="HF134" s="82"/>
      <c r="HG134" s="82"/>
      <c r="HH134" s="82"/>
      <c r="HI134" s="82"/>
      <c r="HJ134" s="82"/>
      <c r="HK134" s="82"/>
      <c r="HL134" s="82"/>
      <c r="HM134" s="82"/>
      <c r="HN134" s="82"/>
      <c r="HO134" s="82"/>
      <c r="HP134" s="82"/>
      <c r="HQ134" s="82"/>
      <c r="HR134" s="82"/>
      <c r="HS134" s="82"/>
      <c r="HT134" s="82"/>
      <c r="HU134" s="82"/>
      <c r="HV134" s="82"/>
      <c r="HW134" s="82"/>
      <c r="HX134" s="82"/>
      <c r="HY134" s="82"/>
      <c r="HZ134" s="82"/>
      <c r="IA134" s="82"/>
      <c r="IB134" s="82"/>
      <c r="IC134" s="82"/>
      <c r="ID134" s="82"/>
      <c r="IE134" s="82"/>
      <c r="IF134" s="82"/>
      <c r="IG134" s="82"/>
      <c r="IH134" s="82"/>
      <c r="II134" s="82"/>
      <c r="IJ134" s="82"/>
      <c r="IK134" s="82"/>
      <c r="IL134" s="82"/>
      <c r="IM134" s="82"/>
      <c r="IN134" s="82"/>
      <c r="IO134" s="82"/>
      <c r="IP134" s="82"/>
      <c r="IQ134" s="82"/>
      <c r="IR134" s="82"/>
      <c r="IS134" s="82"/>
      <c r="IT134" s="82"/>
      <c r="IU134" s="82"/>
      <c r="IV134" s="82"/>
      <c r="IW134" s="82"/>
      <c r="IX134" s="82"/>
      <c r="IY134" s="82"/>
      <c r="IZ134" s="82"/>
      <c r="JA134" s="82"/>
      <c r="JB134" s="82"/>
      <c r="JC134" s="82"/>
      <c r="JD134" s="82"/>
      <c r="JE134" s="82"/>
      <c r="JF134" s="82"/>
      <c r="JG134" s="82"/>
      <c r="JH134" s="82"/>
      <c r="JI134" s="82"/>
      <c r="JJ134" s="82"/>
      <c r="JK134" s="82"/>
      <c r="JL134" s="82"/>
      <c r="JM134" s="82"/>
      <c r="JN134" s="82"/>
      <c r="JO134" s="82"/>
      <c r="JP134" s="82"/>
      <c r="JQ134" s="82"/>
      <c r="JR134" s="82"/>
      <c r="JS134" s="82"/>
      <c r="JT134" s="82"/>
      <c r="JU134" s="82"/>
      <c r="JV134" s="82"/>
      <c r="JW134" s="82"/>
      <c r="JX134" s="82"/>
      <c r="JY134" s="82"/>
      <c r="JZ134" s="82"/>
      <c r="KA134" s="82"/>
      <c r="KB134" s="82"/>
      <c r="KC134" s="82"/>
      <c r="KD134" s="82"/>
      <c r="KE134" s="82"/>
      <c r="KF134" s="82"/>
      <c r="KG134" s="82"/>
      <c r="KH134" s="82"/>
      <c r="KI134" s="82"/>
      <c r="KJ134" s="82"/>
      <c r="KK134" s="82"/>
      <c r="KL134" s="82"/>
      <c r="KM134" s="82"/>
      <c r="KN134" s="82"/>
      <c r="KO134" s="82"/>
      <c r="KP134" s="82"/>
      <c r="KQ134" s="82"/>
      <c r="KR134" s="82"/>
      <c r="KS134" s="82"/>
      <c r="KT134" s="82"/>
      <c r="KU134" s="82"/>
      <c r="KV134" s="82"/>
      <c r="KW134" s="82"/>
      <c r="KX134" s="82"/>
      <c r="KY134" s="82"/>
      <c r="KZ134" s="82"/>
      <c r="LA134" s="82"/>
      <c r="LB134" s="82"/>
      <c r="LC134" s="82"/>
      <c r="LD134" s="82"/>
      <c r="LE134" s="82"/>
      <c r="LF134" s="82"/>
      <c r="LG134" s="82"/>
      <c r="LH134" s="82"/>
      <c r="LI134" s="82"/>
      <c r="LJ134" s="82"/>
      <c r="LK134" s="82"/>
      <c r="LL134" s="82"/>
      <c r="LM134" s="82"/>
      <c r="LN134" s="82"/>
      <c r="LO134" s="82"/>
      <c r="LP134" s="82"/>
      <c r="LQ134" s="82"/>
      <c r="LR134" s="82"/>
      <c r="LS134" s="82"/>
      <c r="LT134" s="82"/>
      <c r="LU134" s="82"/>
      <c r="LV134" s="82"/>
      <c r="LW134" s="82"/>
      <c r="LX134" s="82"/>
      <c r="LY134" s="82"/>
      <c r="LZ134" s="82"/>
      <c r="MA134" s="82"/>
      <c r="MB134" s="82"/>
      <c r="MC134" s="82"/>
      <c r="MD134" s="82"/>
      <c r="ME134" s="82"/>
      <c r="MF134" s="82"/>
      <c r="MG134" s="82"/>
      <c r="MH134" s="82"/>
      <c r="MI134" s="82"/>
      <c r="MJ134" s="82"/>
      <c r="MK134" s="82"/>
      <c r="ML134" s="82"/>
      <c r="MM134" s="82"/>
      <c r="MN134" s="82"/>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row>
    <row r="135" spans="1:480" s="102" customFormat="1" ht="86.25" x14ac:dyDescent="0.25">
      <c r="A135" s="513"/>
      <c r="B135" s="514"/>
      <c r="C135" s="91"/>
      <c r="D135" s="115" t="s">
        <v>254</v>
      </c>
      <c r="E135" s="98" t="s">
        <v>200</v>
      </c>
      <c r="F135" s="170">
        <v>250000</v>
      </c>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c r="CP135" s="82"/>
      <c r="CQ135" s="82"/>
      <c r="CR135" s="82"/>
      <c r="CS135" s="82"/>
      <c r="CT135" s="82"/>
      <c r="CU135" s="82"/>
      <c r="CV135" s="82"/>
      <c r="CW135" s="82"/>
      <c r="CX135" s="82"/>
      <c r="CY135" s="82"/>
      <c r="CZ135" s="82"/>
      <c r="DA135" s="82"/>
      <c r="DB135" s="82"/>
      <c r="DC135" s="82"/>
      <c r="DD135" s="82"/>
      <c r="DE135" s="82"/>
      <c r="DF135" s="82"/>
      <c r="DG135" s="82"/>
      <c r="DH135" s="82"/>
      <c r="DI135" s="82"/>
      <c r="DJ135" s="82"/>
      <c r="DK135" s="82"/>
      <c r="DL135" s="82"/>
      <c r="DM135" s="82"/>
      <c r="DN135" s="82"/>
      <c r="DO135" s="82"/>
      <c r="DP135" s="82"/>
      <c r="DQ135" s="82"/>
      <c r="DR135" s="82"/>
      <c r="DS135" s="82"/>
      <c r="DT135" s="82"/>
      <c r="DU135" s="82"/>
      <c r="DV135" s="82"/>
      <c r="DW135" s="82"/>
      <c r="DX135" s="82"/>
      <c r="DY135" s="82"/>
      <c r="DZ135" s="82"/>
      <c r="EA135" s="82"/>
      <c r="EB135" s="82"/>
      <c r="EC135" s="82"/>
      <c r="ED135" s="82"/>
      <c r="EE135" s="82"/>
      <c r="EF135" s="82"/>
      <c r="EG135" s="82"/>
      <c r="EH135" s="82"/>
      <c r="EI135" s="82"/>
      <c r="EJ135" s="82"/>
      <c r="EK135" s="82"/>
      <c r="EL135" s="82"/>
      <c r="EM135" s="82"/>
      <c r="EN135" s="82"/>
      <c r="EO135" s="82"/>
      <c r="EP135" s="82"/>
      <c r="EQ135" s="82"/>
      <c r="ER135" s="82"/>
      <c r="ES135" s="82"/>
      <c r="ET135" s="82"/>
      <c r="EU135" s="82"/>
      <c r="EV135" s="82"/>
      <c r="EW135" s="82"/>
      <c r="EX135" s="82"/>
      <c r="EY135" s="82"/>
      <c r="EZ135" s="82"/>
      <c r="FA135" s="82"/>
      <c r="FB135" s="82"/>
      <c r="FC135" s="82"/>
      <c r="FD135" s="82"/>
      <c r="FE135" s="82"/>
      <c r="FF135" s="82"/>
      <c r="FG135" s="82"/>
      <c r="FH135" s="82"/>
      <c r="FI135" s="82"/>
      <c r="FJ135" s="82"/>
      <c r="FK135" s="82"/>
      <c r="FL135" s="82"/>
      <c r="FM135" s="82"/>
      <c r="FN135" s="82"/>
      <c r="FO135" s="82"/>
      <c r="FP135" s="82"/>
      <c r="FQ135" s="82"/>
      <c r="FR135" s="82"/>
      <c r="FS135" s="82"/>
      <c r="FT135" s="82"/>
      <c r="FU135" s="82"/>
      <c r="FV135" s="82"/>
      <c r="FW135" s="82"/>
      <c r="FX135" s="82"/>
      <c r="FY135" s="82"/>
      <c r="FZ135" s="82"/>
      <c r="GA135" s="82"/>
      <c r="GB135" s="82"/>
      <c r="GC135" s="82"/>
      <c r="GD135" s="82"/>
      <c r="GE135" s="82"/>
      <c r="GF135" s="82"/>
      <c r="GG135" s="82"/>
      <c r="GH135" s="82"/>
      <c r="GI135" s="82"/>
      <c r="GJ135" s="82"/>
      <c r="GK135" s="82"/>
      <c r="GL135" s="82"/>
      <c r="GM135" s="82"/>
      <c r="GN135" s="82"/>
      <c r="GO135" s="82"/>
      <c r="GP135" s="82"/>
      <c r="GQ135" s="82"/>
      <c r="GR135" s="82"/>
      <c r="GS135" s="82"/>
      <c r="GT135" s="82"/>
      <c r="GU135" s="82"/>
      <c r="GV135" s="82"/>
      <c r="GW135" s="82"/>
      <c r="GX135" s="82"/>
      <c r="GY135" s="82"/>
      <c r="GZ135" s="82"/>
      <c r="HA135" s="82"/>
      <c r="HB135" s="82"/>
      <c r="HC135" s="82"/>
      <c r="HD135" s="82"/>
      <c r="HE135" s="82"/>
      <c r="HF135" s="82"/>
      <c r="HG135" s="82"/>
      <c r="HH135" s="82"/>
      <c r="HI135" s="82"/>
      <c r="HJ135" s="82"/>
      <c r="HK135" s="82"/>
      <c r="HL135" s="82"/>
      <c r="HM135" s="82"/>
      <c r="HN135" s="82"/>
      <c r="HO135" s="82"/>
      <c r="HP135" s="82"/>
      <c r="HQ135" s="82"/>
      <c r="HR135" s="82"/>
      <c r="HS135" s="82"/>
      <c r="HT135" s="82"/>
      <c r="HU135" s="82"/>
      <c r="HV135" s="82"/>
      <c r="HW135" s="82"/>
      <c r="HX135" s="82"/>
      <c r="HY135" s="82"/>
      <c r="HZ135" s="82"/>
      <c r="IA135" s="82"/>
      <c r="IB135" s="82"/>
      <c r="IC135" s="82"/>
      <c r="ID135" s="82"/>
      <c r="IE135" s="82"/>
      <c r="IF135" s="82"/>
      <c r="IG135" s="82"/>
      <c r="IH135" s="82"/>
      <c r="II135" s="82"/>
      <c r="IJ135" s="82"/>
      <c r="IK135" s="82"/>
      <c r="IL135" s="82"/>
      <c r="IM135" s="82"/>
      <c r="IN135" s="82"/>
      <c r="IO135" s="82"/>
      <c r="IP135" s="82"/>
      <c r="IQ135" s="82"/>
      <c r="IR135" s="82"/>
      <c r="IS135" s="82"/>
      <c r="IT135" s="82"/>
      <c r="IU135" s="82"/>
      <c r="IV135" s="82"/>
      <c r="IW135" s="82"/>
      <c r="IX135" s="82"/>
      <c r="IY135" s="82"/>
      <c r="IZ135" s="82"/>
      <c r="JA135" s="82"/>
      <c r="JB135" s="82"/>
      <c r="JC135" s="82"/>
      <c r="JD135" s="82"/>
      <c r="JE135" s="82"/>
      <c r="JF135" s="82"/>
      <c r="JG135" s="82"/>
      <c r="JH135" s="82"/>
      <c r="JI135" s="82"/>
      <c r="JJ135" s="82"/>
      <c r="JK135" s="82"/>
      <c r="JL135" s="82"/>
      <c r="JM135" s="82"/>
      <c r="JN135" s="82"/>
      <c r="JO135" s="82"/>
      <c r="JP135" s="82"/>
      <c r="JQ135" s="82"/>
      <c r="JR135" s="82"/>
      <c r="JS135" s="82"/>
      <c r="JT135" s="82"/>
      <c r="JU135" s="82"/>
      <c r="JV135" s="82"/>
      <c r="JW135" s="82"/>
      <c r="JX135" s="82"/>
      <c r="JY135" s="82"/>
      <c r="JZ135" s="82"/>
      <c r="KA135" s="82"/>
      <c r="KB135" s="82"/>
      <c r="KC135" s="82"/>
      <c r="KD135" s="82"/>
      <c r="KE135" s="82"/>
      <c r="KF135" s="82"/>
      <c r="KG135" s="82"/>
      <c r="KH135" s="82"/>
      <c r="KI135" s="82"/>
      <c r="KJ135" s="82"/>
      <c r="KK135" s="82"/>
      <c r="KL135" s="82"/>
      <c r="KM135" s="82"/>
      <c r="KN135" s="82"/>
      <c r="KO135" s="82"/>
      <c r="KP135" s="82"/>
      <c r="KQ135" s="82"/>
      <c r="KR135" s="82"/>
      <c r="KS135" s="82"/>
      <c r="KT135" s="82"/>
      <c r="KU135" s="82"/>
      <c r="KV135" s="82"/>
      <c r="KW135" s="82"/>
      <c r="KX135" s="82"/>
      <c r="KY135" s="82"/>
      <c r="KZ135" s="82"/>
      <c r="LA135" s="82"/>
      <c r="LB135" s="82"/>
      <c r="LC135" s="82"/>
      <c r="LD135" s="82"/>
      <c r="LE135" s="82"/>
      <c r="LF135" s="82"/>
      <c r="LG135" s="82"/>
      <c r="LH135" s="82"/>
      <c r="LI135" s="82"/>
      <c r="LJ135" s="82"/>
      <c r="LK135" s="82"/>
      <c r="LL135" s="82"/>
      <c r="LM135" s="82"/>
      <c r="LN135" s="82"/>
      <c r="LO135" s="82"/>
      <c r="LP135" s="82"/>
      <c r="LQ135" s="82"/>
      <c r="LR135" s="82"/>
      <c r="LS135" s="82"/>
      <c r="LT135" s="82"/>
      <c r="LU135" s="82"/>
      <c r="LV135" s="82"/>
      <c r="LW135" s="82"/>
      <c r="LX135" s="82"/>
      <c r="LY135" s="82"/>
      <c r="LZ135" s="82"/>
      <c r="MA135" s="82"/>
      <c r="MB135" s="82"/>
      <c r="MC135" s="82"/>
      <c r="MD135" s="82"/>
      <c r="ME135" s="82"/>
      <c r="MF135" s="82"/>
      <c r="MG135" s="82"/>
      <c r="MH135" s="82"/>
      <c r="MI135" s="82"/>
      <c r="MJ135" s="82"/>
      <c r="MK135" s="82"/>
      <c r="ML135" s="82"/>
      <c r="MM135" s="82"/>
      <c r="MN135" s="82"/>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row>
    <row r="136" spans="1:480" s="82" customFormat="1" ht="125.25" customHeight="1" x14ac:dyDescent="0.25">
      <c r="A136" s="513"/>
      <c r="B136" s="514"/>
      <c r="C136" s="91"/>
      <c r="D136" s="115" t="s">
        <v>255</v>
      </c>
      <c r="E136" s="98" t="s">
        <v>203</v>
      </c>
      <c r="F136" s="170">
        <v>138516</v>
      </c>
    </row>
    <row r="137" spans="1:480" s="82" customFormat="1" ht="71.25" customHeight="1" x14ac:dyDescent="0.25">
      <c r="A137" s="513"/>
      <c r="B137" s="514"/>
      <c r="C137" s="91"/>
      <c r="D137" s="115" t="s">
        <v>204</v>
      </c>
      <c r="E137" s="98" t="s">
        <v>200</v>
      </c>
      <c r="F137" s="170">
        <v>1436441</v>
      </c>
    </row>
    <row r="138" spans="1:480" s="82" customFormat="1" ht="71.25" customHeight="1" x14ac:dyDescent="0.25">
      <c r="A138" s="513"/>
      <c r="B138" s="514"/>
      <c r="C138" s="91"/>
      <c r="D138" s="115" t="s">
        <v>922</v>
      </c>
      <c r="E138" s="98" t="s">
        <v>200</v>
      </c>
      <c r="F138" s="170">
        <v>230000</v>
      </c>
    </row>
    <row r="139" spans="1:480" s="82" customFormat="1" ht="51.75" customHeight="1" x14ac:dyDescent="0.25">
      <c r="A139" s="513"/>
      <c r="B139" s="514"/>
      <c r="C139" s="91"/>
      <c r="D139" s="115" t="s">
        <v>923</v>
      </c>
      <c r="E139" s="98" t="s">
        <v>200</v>
      </c>
      <c r="F139" s="167">
        <f>372968-23514.3</f>
        <v>349453.7</v>
      </c>
    </row>
    <row r="140" spans="1:480" s="82" customFormat="1" ht="90.75" customHeight="1" x14ac:dyDescent="0.25">
      <c r="A140" s="513"/>
      <c r="B140" s="514"/>
      <c r="C140" s="91"/>
      <c r="D140" s="115" t="s">
        <v>256</v>
      </c>
      <c r="E140" s="98" t="s">
        <v>200</v>
      </c>
      <c r="F140" s="170">
        <v>371850</v>
      </c>
    </row>
    <row r="141" spans="1:480" s="82" customFormat="1" ht="142.5" customHeight="1" x14ac:dyDescent="0.25">
      <c r="A141" s="513"/>
      <c r="B141" s="514"/>
      <c r="C141" s="91"/>
      <c r="D141" s="115" t="s">
        <v>924</v>
      </c>
      <c r="E141" s="98" t="s">
        <v>200</v>
      </c>
      <c r="F141" s="170">
        <v>238313</v>
      </c>
    </row>
    <row r="142" spans="1:480" s="82" customFormat="1" ht="108" customHeight="1" x14ac:dyDescent="0.25">
      <c r="A142" s="513"/>
      <c r="B142" s="514"/>
      <c r="C142" s="91"/>
      <c r="D142" s="115" t="s">
        <v>925</v>
      </c>
      <c r="E142" s="98" t="s">
        <v>200</v>
      </c>
      <c r="F142" s="170">
        <v>450234</v>
      </c>
    </row>
    <row r="143" spans="1:480" s="82" customFormat="1" ht="191.25" customHeight="1" x14ac:dyDescent="0.25">
      <c r="A143" s="513"/>
      <c r="B143" s="514"/>
      <c r="C143" s="91"/>
      <c r="D143" s="115" t="s">
        <v>257</v>
      </c>
      <c r="E143" s="98" t="s">
        <v>203</v>
      </c>
      <c r="F143" s="170">
        <v>50000</v>
      </c>
    </row>
    <row r="144" spans="1:480" s="82" customFormat="1" ht="84.75" customHeight="1" x14ac:dyDescent="0.25">
      <c r="A144" s="513"/>
      <c r="B144" s="514"/>
      <c r="C144" s="91"/>
      <c r="D144" s="115" t="s">
        <v>202</v>
      </c>
      <c r="E144" s="98" t="s">
        <v>200</v>
      </c>
      <c r="F144" s="170">
        <v>1847450</v>
      </c>
    </row>
    <row r="145" spans="1:6" s="82" customFormat="1" ht="114" customHeight="1" x14ac:dyDescent="0.25">
      <c r="A145" s="511"/>
      <c r="B145" s="512"/>
      <c r="C145" s="105"/>
      <c r="D145" s="115" t="s">
        <v>201</v>
      </c>
      <c r="E145" s="98" t="s">
        <v>200</v>
      </c>
      <c r="F145" s="170">
        <v>688904.3</v>
      </c>
    </row>
    <row r="146" spans="1:6" s="82" customFormat="1" ht="103.5" x14ac:dyDescent="0.25">
      <c r="A146" s="509"/>
      <c r="B146" s="510">
        <v>11006</v>
      </c>
      <c r="C146" s="146" t="s">
        <v>926</v>
      </c>
      <c r="D146" s="97" t="s">
        <v>222</v>
      </c>
      <c r="E146" s="104"/>
      <c r="F146" s="167">
        <f>F148+F149+F150+F151+F152+F153+F154+F155+F156+F157+F158+F159+F160+F161</f>
        <v>305766</v>
      </c>
    </row>
    <row r="147" spans="1:6" s="82" customFormat="1" ht="27.75" customHeight="1" x14ac:dyDescent="0.25">
      <c r="A147" s="511"/>
      <c r="B147" s="512"/>
      <c r="C147" s="94" t="s">
        <v>86</v>
      </c>
      <c r="D147" s="109"/>
      <c r="E147" s="78"/>
      <c r="F147" s="170"/>
    </row>
    <row r="148" spans="1:6" s="82" customFormat="1" ht="164.25" customHeight="1" x14ac:dyDescent="0.25">
      <c r="A148" s="513"/>
      <c r="B148" s="514"/>
      <c r="C148" s="116" t="s">
        <v>927</v>
      </c>
      <c r="D148" s="97" t="s">
        <v>183</v>
      </c>
      <c r="E148" s="98" t="s">
        <v>94</v>
      </c>
      <c r="F148" s="170">
        <v>24912</v>
      </c>
    </row>
    <row r="149" spans="1:6" s="82" customFormat="1" ht="105" customHeight="1" x14ac:dyDescent="0.25">
      <c r="A149" s="513"/>
      <c r="B149" s="514"/>
      <c r="C149" s="116" t="s">
        <v>199</v>
      </c>
      <c r="D149" s="97" t="s">
        <v>107</v>
      </c>
      <c r="E149" s="98" t="s">
        <v>192</v>
      </c>
      <c r="F149" s="170">
        <v>21700</v>
      </c>
    </row>
    <row r="150" spans="1:6" s="82" customFormat="1" ht="77.25" customHeight="1" x14ac:dyDescent="0.25">
      <c r="A150" s="513"/>
      <c r="B150" s="514"/>
      <c r="C150" s="116" t="s">
        <v>928</v>
      </c>
      <c r="D150" s="97" t="s">
        <v>185</v>
      </c>
      <c r="E150" s="117" t="s">
        <v>94</v>
      </c>
      <c r="F150" s="170">
        <v>30020</v>
      </c>
    </row>
    <row r="151" spans="1:6" s="82" customFormat="1" ht="121.5" customHeight="1" x14ac:dyDescent="0.25">
      <c r="A151" s="513"/>
      <c r="B151" s="514"/>
      <c r="C151" s="116" t="s">
        <v>228</v>
      </c>
      <c r="D151" s="97" t="s">
        <v>117</v>
      </c>
      <c r="E151" s="98" t="s">
        <v>192</v>
      </c>
      <c r="F151" s="170">
        <v>8594</v>
      </c>
    </row>
    <row r="152" spans="1:6" s="82" customFormat="1" ht="149.25" customHeight="1" x14ac:dyDescent="0.25">
      <c r="A152" s="513"/>
      <c r="B152" s="514"/>
      <c r="C152" s="116" t="s">
        <v>193</v>
      </c>
      <c r="D152" s="97" t="s">
        <v>117</v>
      </c>
      <c r="E152" s="98" t="s">
        <v>192</v>
      </c>
      <c r="F152" s="170">
        <v>9918</v>
      </c>
    </row>
    <row r="153" spans="1:6" s="82" customFormat="1" ht="69" x14ac:dyDescent="0.25">
      <c r="A153" s="513"/>
      <c r="B153" s="514"/>
      <c r="C153" s="116" t="s">
        <v>929</v>
      </c>
      <c r="D153" s="97" t="s">
        <v>168</v>
      </c>
      <c r="E153" s="98" t="s">
        <v>192</v>
      </c>
      <c r="F153" s="170">
        <v>25560</v>
      </c>
    </row>
    <row r="154" spans="1:6" s="82" customFormat="1" ht="86.25" x14ac:dyDescent="0.25">
      <c r="A154" s="513"/>
      <c r="B154" s="514"/>
      <c r="C154" s="116" t="s">
        <v>930</v>
      </c>
      <c r="D154" s="97" t="s">
        <v>931</v>
      </c>
      <c r="E154" s="117" t="s">
        <v>94</v>
      </c>
      <c r="F154" s="170">
        <v>18840</v>
      </c>
    </row>
    <row r="155" spans="1:6" s="82" customFormat="1" ht="120.75" x14ac:dyDescent="0.25">
      <c r="A155" s="513"/>
      <c r="B155" s="514"/>
      <c r="C155" s="116" t="s">
        <v>932</v>
      </c>
      <c r="D155" s="97" t="s">
        <v>92</v>
      </c>
      <c r="E155" s="117" t="s">
        <v>94</v>
      </c>
      <c r="F155" s="170">
        <v>22560</v>
      </c>
    </row>
    <row r="156" spans="1:6" s="82" customFormat="1" ht="51.75" x14ac:dyDescent="0.25">
      <c r="A156" s="513"/>
      <c r="B156" s="514"/>
      <c r="C156" s="116" t="s">
        <v>933</v>
      </c>
      <c r="D156" s="97" t="s">
        <v>934</v>
      </c>
      <c r="E156" s="98" t="s">
        <v>192</v>
      </c>
      <c r="F156" s="170">
        <v>32315</v>
      </c>
    </row>
    <row r="157" spans="1:6" s="82" customFormat="1" ht="69" x14ac:dyDescent="0.25">
      <c r="A157" s="513"/>
      <c r="B157" s="514"/>
      <c r="C157" s="116" t="s">
        <v>935</v>
      </c>
      <c r="D157" s="97" t="s">
        <v>88</v>
      </c>
      <c r="E157" s="117" t="s">
        <v>94</v>
      </c>
      <c r="F157" s="170">
        <v>18000</v>
      </c>
    </row>
    <row r="158" spans="1:6" s="82" customFormat="1" ht="69" x14ac:dyDescent="0.25">
      <c r="A158" s="513"/>
      <c r="B158" s="514"/>
      <c r="C158" s="116" t="s">
        <v>936</v>
      </c>
      <c r="D158" s="97" t="s">
        <v>88</v>
      </c>
      <c r="E158" s="117" t="s">
        <v>94</v>
      </c>
      <c r="F158" s="170">
        <v>37595</v>
      </c>
    </row>
    <row r="159" spans="1:6" s="82" customFormat="1" ht="103.5" x14ac:dyDescent="0.25">
      <c r="A159" s="513"/>
      <c r="B159" s="514"/>
      <c r="C159" s="116" t="s">
        <v>937</v>
      </c>
      <c r="D159" s="97" t="s">
        <v>155</v>
      </c>
      <c r="E159" s="117" t="s">
        <v>94</v>
      </c>
      <c r="F159" s="170">
        <v>11280</v>
      </c>
    </row>
    <row r="160" spans="1:6" s="82" customFormat="1" ht="86.25" x14ac:dyDescent="0.25">
      <c r="A160" s="513"/>
      <c r="B160" s="514"/>
      <c r="C160" s="116" t="s">
        <v>938</v>
      </c>
      <c r="D160" s="97" t="s">
        <v>114</v>
      </c>
      <c r="E160" s="98" t="s">
        <v>192</v>
      </c>
      <c r="F160" s="170">
        <v>15600</v>
      </c>
    </row>
    <row r="161" spans="1:6" s="82" customFormat="1" ht="87" thickBot="1" x14ac:dyDescent="0.3">
      <c r="A161" s="517"/>
      <c r="B161" s="518"/>
      <c r="C161" s="118" t="s">
        <v>229</v>
      </c>
      <c r="D161" s="119" t="s">
        <v>223</v>
      </c>
      <c r="E161" s="120" t="s">
        <v>94</v>
      </c>
      <c r="F161" s="172">
        <v>28872</v>
      </c>
    </row>
    <row r="162" spans="1:6" s="82" customFormat="1" x14ac:dyDescent="0.25"/>
    <row r="163" spans="1:6" s="82" customFormat="1" x14ac:dyDescent="0.25"/>
    <row r="164" spans="1:6" s="82" customFormat="1" x14ac:dyDescent="0.25"/>
    <row r="165" spans="1:6" s="82" customFormat="1" x14ac:dyDescent="0.25"/>
    <row r="166" spans="1:6" s="82" customFormat="1" x14ac:dyDescent="0.25"/>
    <row r="167" spans="1:6" s="82" customFormat="1" x14ac:dyDescent="0.25"/>
    <row r="168" spans="1:6" s="82" customFormat="1" x14ac:dyDescent="0.25"/>
    <row r="169" spans="1:6" s="82" customFormat="1" x14ac:dyDescent="0.25"/>
    <row r="170" spans="1:6" s="82" customFormat="1" x14ac:dyDescent="0.25"/>
    <row r="171" spans="1:6" s="82" customFormat="1" x14ac:dyDescent="0.25"/>
    <row r="172" spans="1:6" s="82" customFormat="1" x14ac:dyDescent="0.25"/>
    <row r="173" spans="1:6" s="82" customFormat="1" x14ac:dyDescent="0.25"/>
    <row r="174" spans="1:6" s="82" customFormat="1" x14ac:dyDescent="0.25"/>
    <row r="175" spans="1:6" s="82" customFormat="1" x14ac:dyDescent="0.25"/>
    <row r="176" spans="1:6" s="82" customFormat="1" x14ac:dyDescent="0.25"/>
    <row r="177" s="82" customFormat="1" x14ac:dyDescent="0.25"/>
    <row r="178" s="82" customFormat="1" x14ac:dyDescent="0.25"/>
    <row r="179" s="82" customFormat="1" x14ac:dyDescent="0.25"/>
    <row r="180" s="82" customFormat="1" x14ac:dyDescent="0.25"/>
    <row r="181" s="82" customFormat="1" x14ac:dyDescent="0.25"/>
    <row r="182" s="82" customFormat="1" x14ac:dyDescent="0.25"/>
    <row r="183" s="82" customFormat="1" x14ac:dyDescent="0.25"/>
    <row r="184" s="82" customFormat="1" x14ac:dyDescent="0.25"/>
    <row r="185" s="82" customFormat="1" x14ac:dyDescent="0.25"/>
    <row r="186" s="82" customFormat="1" x14ac:dyDescent="0.25"/>
    <row r="187" s="82" customFormat="1" x14ac:dyDescent="0.25"/>
    <row r="188" s="82" customFormat="1" x14ac:dyDescent="0.25"/>
    <row r="189" s="82" customFormat="1" x14ac:dyDescent="0.25"/>
    <row r="190" s="82" customFormat="1" x14ac:dyDescent="0.25"/>
    <row r="191" s="82" customFormat="1" x14ac:dyDescent="0.25"/>
    <row r="192" s="82" customFormat="1" x14ac:dyDescent="0.25"/>
    <row r="193" s="82" customFormat="1" x14ac:dyDescent="0.25"/>
    <row r="194" s="82" customFormat="1" x14ac:dyDescent="0.25"/>
    <row r="195" s="82" customFormat="1" x14ac:dyDescent="0.25"/>
    <row r="196" s="82" customFormat="1" x14ac:dyDescent="0.25"/>
    <row r="197" s="82" customFormat="1" x14ac:dyDescent="0.25"/>
    <row r="198" s="82" customFormat="1" x14ac:dyDescent="0.25"/>
    <row r="199" s="82" customFormat="1" x14ac:dyDescent="0.25"/>
    <row r="200" s="82" customFormat="1" x14ac:dyDescent="0.25"/>
    <row r="201" s="82" customFormat="1" x14ac:dyDescent="0.25"/>
    <row r="202" s="82" customFormat="1" x14ac:dyDescent="0.25"/>
    <row r="203" s="82" customFormat="1" x14ac:dyDescent="0.25"/>
    <row r="204" s="82" customFormat="1" x14ac:dyDescent="0.25"/>
    <row r="205" s="82" customFormat="1" x14ac:dyDescent="0.25"/>
    <row r="206" s="82" customFormat="1" x14ac:dyDescent="0.25"/>
    <row r="207" s="82" customFormat="1" x14ac:dyDescent="0.25"/>
    <row r="208" s="82" customFormat="1" x14ac:dyDescent="0.25"/>
    <row r="209" s="82" customFormat="1" x14ac:dyDescent="0.25"/>
    <row r="210" s="82" customFormat="1" x14ac:dyDescent="0.25"/>
    <row r="211" s="82" customFormat="1" x14ac:dyDescent="0.25"/>
    <row r="212" s="82" customFormat="1" x14ac:dyDescent="0.25"/>
    <row r="213" s="82" customFormat="1" x14ac:dyDescent="0.25"/>
    <row r="214" s="82" customFormat="1" x14ac:dyDescent="0.25"/>
    <row r="215" s="82" customFormat="1" x14ac:dyDescent="0.25"/>
    <row r="216" s="82" customFormat="1" x14ac:dyDescent="0.25"/>
    <row r="217" s="82" customFormat="1" x14ac:dyDescent="0.25"/>
    <row r="218" s="82" customFormat="1" x14ac:dyDescent="0.25"/>
    <row r="219" s="82" customFormat="1" x14ac:dyDescent="0.25"/>
    <row r="220" s="82" customFormat="1" x14ac:dyDescent="0.25"/>
    <row r="221" s="82" customFormat="1" x14ac:dyDescent="0.25"/>
    <row r="222" s="82" customFormat="1" x14ac:dyDescent="0.25"/>
    <row r="223" s="82" customFormat="1" x14ac:dyDescent="0.25"/>
    <row r="224" s="82" customFormat="1" x14ac:dyDescent="0.25"/>
    <row r="225" s="82" customFormat="1" x14ac:dyDescent="0.25"/>
    <row r="226" s="82" customFormat="1" x14ac:dyDescent="0.25"/>
    <row r="227" s="82" customFormat="1" x14ac:dyDescent="0.25"/>
    <row r="228" s="82" customFormat="1" x14ac:dyDescent="0.25"/>
    <row r="229" s="82" customFormat="1" x14ac:dyDescent="0.25"/>
    <row r="230" s="82" customFormat="1" x14ac:dyDescent="0.25"/>
    <row r="231" s="82" customFormat="1" x14ac:dyDescent="0.25"/>
    <row r="232" s="82" customFormat="1" x14ac:dyDescent="0.25"/>
    <row r="233" s="82" customFormat="1" x14ac:dyDescent="0.25"/>
    <row r="234" s="82" customFormat="1" x14ac:dyDescent="0.25"/>
    <row r="235" s="82" customFormat="1" x14ac:dyDescent="0.25"/>
    <row r="236" s="82" customFormat="1" x14ac:dyDescent="0.25"/>
    <row r="237" s="82" customFormat="1" x14ac:dyDescent="0.25"/>
    <row r="238" s="82" customFormat="1" x14ac:dyDescent="0.25"/>
    <row r="239" s="82" customFormat="1" x14ac:dyDescent="0.25"/>
    <row r="240" s="82" customFormat="1" x14ac:dyDescent="0.25"/>
    <row r="241" s="82" customFormat="1" x14ac:dyDescent="0.25"/>
    <row r="242" s="82" customFormat="1" x14ac:dyDescent="0.25"/>
    <row r="243" s="82" customFormat="1" x14ac:dyDescent="0.25"/>
    <row r="244" s="82" customFormat="1" x14ac:dyDescent="0.25"/>
    <row r="245" s="82" customFormat="1" x14ac:dyDescent="0.25"/>
    <row r="246" s="82" customFormat="1" x14ac:dyDescent="0.25"/>
    <row r="247" s="82" customFormat="1" x14ac:dyDescent="0.25"/>
    <row r="248" s="82" customFormat="1" x14ac:dyDescent="0.25"/>
    <row r="249" s="82" customFormat="1" x14ac:dyDescent="0.25"/>
    <row r="250" s="82" customFormat="1" x14ac:dyDescent="0.25"/>
    <row r="251" s="82" customFormat="1" x14ac:dyDescent="0.25"/>
    <row r="252" s="82" customFormat="1" x14ac:dyDescent="0.25"/>
    <row r="253" s="82" customFormat="1" x14ac:dyDescent="0.25"/>
    <row r="254" s="82" customFormat="1" x14ac:dyDescent="0.25"/>
    <row r="255" s="82" customFormat="1" x14ac:dyDescent="0.25"/>
    <row r="256" s="82" customFormat="1" x14ac:dyDescent="0.25"/>
    <row r="257" s="82" customFormat="1" x14ac:dyDescent="0.25"/>
    <row r="258" s="82" customFormat="1" x14ac:dyDescent="0.25"/>
    <row r="259" s="82" customFormat="1" x14ac:dyDescent="0.25"/>
    <row r="260" s="82" customFormat="1" x14ac:dyDescent="0.25"/>
    <row r="261" s="82" customFormat="1" x14ac:dyDescent="0.25"/>
    <row r="262" s="82" customFormat="1" x14ac:dyDescent="0.25"/>
    <row r="263" s="82" customFormat="1" x14ac:dyDescent="0.25"/>
    <row r="264" s="82" customFormat="1" x14ac:dyDescent="0.25"/>
    <row r="265" s="82" customFormat="1" x14ac:dyDescent="0.25"/>
    <row r="266" s="82" customFormat="1" x14ac:dyDescent="0.25"/>
    <row r="267" s="82" customFormat="1" x14ac:dyDescent="0.25"/>
    <row r="268" s="82" customFormat="1" x14ac:dyDescent="0.25"/>
    <row r="269" s="82" customFormat="1" x14ac:dyDescent="0.25"/>
    <row r="270" s="82" customFormat="1" x14ac:dyDescent="0.25"/>
    <row r="271" s="82" customFormat="1" x14ac:dyDescent="0.25"/>
    <row r="272" s="82" customFormat="1" x14ac:dyDescent="0.25"/>
    <row r="273" s="82" customFormat="1" x14ac:dyDescent="0.25"/>
    <row r="274" s="82" customFormat="1" x14ac:dyDescent="0.25"/>
    <row r="275" s="82" customFormat="1" x14ac:dyDescent="0.25"/>
    <row r="276" s="82" customFormat="1" x14ac:dyDescent="0.25"/>
    <row r="277" s="82" customFormat="1" x14ac:dyDescent="0.25"/>
    <row r="278" s="82" customFormat="1" x14ac:dyDescent="0.25"/>
    <row r="279" s="82" customFormat="1" x14ac:dyDescent="0.25"/>
    <row r="280" s="82" customFormat="1" x14ac:dyDescent="0.25"/>
    <row r="281" s="82" customFormat="1" x14ac:dyDescent="0.25"/>
    <row r="282" s="82" customFormat="1" x14ac:dyDescent="0.25"/>
    <row r="283" s="82" customFormat="1" x14ac:dyDescent="0.25"/>
    <row r="284" s="82" customFormat="1" x14ac:dyDescent="0.25"/>
    <row r="285" s="82" customFormat="1" x14ac:dyDescent="0.25"/>
    <row r="286" s="82" customFormat="1" x14ac:dyDescent="0.25"/>
    <row r="287" s="82" customFormat="1" x14ac:dyDescent="0.25"/>
    <row r="288" s="82" customFormat="1" x14ac:dyDescent="0.25"/>
    <row r="289" s="82" customFormat="1" x14ac:dyDescent="0.25"/>
    <row r="290" s="82" customFormat="1" x14ac:dyDescent="0.25"/>
    <row r="291" s="82" customFormat="1" x14ac:dyDescent="0.25"/>
    <row r="292" s="82" customFormat="1" x14ac:dyDescent="0.25"/>
    <row r="293" s="82" customFormat="1" x14ac:dyDescent="0.25"/>
    <row r="294" s="82" customFormat="1" x14ac:dyDescent="0.25"/>
    <row r="295" s="82" customFormat="1" x14ac:dyDescent="0.25"/>
    <row r="296" s="82" customFormat="1" x14ac:dyDescent="0.25"/>
    <row r="297" s="82" customFormat="1" x14ac:dyDescent="0.25"/>
    <row r="298" s="82" customFormat="1" x14ac:dyDescent="0.25"/>
    <row r="299" s="82" customFormat="1" x14ac:dyDescent="0.25"/>
    <row r="300" s="82" customFormat="1" x14ac:dyDescent="0.25"/>
    <row r="301" s="82" customFormat="1" x14ac:dyDescent="0.25"/>
    <row r="302" s="82" customFormat="1" x14ac:dyDescent="0.25"/>
    <row r="303" s="82" customFormat="1" x14ac:dyDescent="0.25"/>
    <row r="304" s="82" customFormat="1" x14ac:dyDescent="0.25"/>
    <row r="305" s="82" customFormat="1" x14ac:dyDescent="0.25"/>
    <row r="306" s="82" customFormat="1" x14ac:dyDescent="0.25"/>
    <row r="307" s="82" customFormat="1" x14ac:dyDescent="0.25"/>
    <row r="308" s="82" customFormat="1" x14ac:dyDescent="0.25"/>
    <row r="309" s="82" customFormat="1" x14ac:dyDescent="0.25"/>
    <row r="310" s="82" customFormat="1" x14ac:dyDescent="0.25"/>
    <row r="311" s="82" customFormat="1" x14ac:dyDescent="0.25"/>
    <row r="312" s="82" customFormat="1" x14ac:dyDescent="0.25"/>
    <row r="313" s="82" customFormat="1" x14ac:dyDescent="0.25"/>
    <row r="314" s="82" customFormat="1" x14ac:dyDescent="0.25"/>
    <row r="315" s="82" customFormat="1" x14ac:dyDescent="0.25"/>
    <row r="316" s="82" customFormat="1" x14ac:dyDescent="0.25"/>
    <row r="317" s="82" customFormat="1" x14ac:dyDescent="0.25"/>
    <row r="318" s="82" customFormat="1" x14ac:dyDescent="0.25"/>
    <row r="319" s="82" customFormat="1" x14ac:dyDescent="0.25"/>
    <row r="320" s="82" customFormat="1" x14ac:dyDescent="0.25"/>
    <row r="321" s="82" customFormat="1" x14ac:dyDescent="0.25"/>
    <row r="322" s="82" customFormat="1" x14ac:dyDescent="0.25"/>
    <row r="323" s="82" customFormat="1" x14ac:dyDescent="0.25"/>
    <row r="324" s="82" customFormat="1" x14ac:dyDescent="0.25"/>
    <row r="325" s="82" customFormat="1" x14ac:dyDescent="0.25"/>
    <row r="326" s="82" customFormat="1" x14ac:dyDescent="0.25"/>
    <row r="327" s="82" customFormat="1" x14ac:dyDescent="0.25"/>
    <row r="328" s="82" customFormat="1" x14ac:dyDescent="0.25"/>
    <row r="329" s="82" customFormat="1" x14ac:dyDescent="0.25"/>
    <row r="330" s="82" customFormat="1" x14ac:dyDescent="0.25"/>
    <row r="331" s="82" customFormat="1" x14ac:dyDescent="0.25"/>
    <row r="332" s="82" customFormat="1" x14ac:dyDescent="0.25"/>
    <row r="333" s="82" customFormat="1" x14ac:dyDescent="0.25"/>
    <row r="334" s="82" customFormat="1" x14ac:dyDescent="0.25"/>
    <row r="335" s="82" customFormat="1" x14ac:dyDescent="0.25"/>
    <row r="336" s="82" customFormat="1" x14ac:dyDescent="0.25"/>
    <row r="337" s="82" customFormat="1" x14ac:dyDescent="0.25"/>
    <row r="338" s="82" customFormat="1" x14ac:dyDescent="0.25"/>
    <row r="339" s="82" customFormat="1" x14ac:dyDescent="0.25"/>
    <row r="340" s="82" customFormat="1" x14ac:dyDescent="0.25"/>
    <row r="341" s="82" customFormat="1" x14ac:dyDescent="0.25"/>
    <row r="342" s="82" customFormat="1" x14ac:dyDescent="0.25"/>
    <row r="343" s="82" customFormat="1" x14ac:dyDescent="0.25"/>
    <row r="344" s="82" customFormat="1" x14ac:dyDescent="0.25"/>
    <row r="345" s="82" customFormat="1" x14ac:dyDescent="0.25"/>
    <row r="346" s="82" customFormat="1" x14ac:dyDescent="0.25"/>
    <row r="347" s="82" customFormat="1" x14ac:dyDescent="0.25"/>
    <row r="348" s="82" customFormat="1" x14ac:dyDescent="0.25"/>
    <row r="349" s="82" customFormat="1" x14ac:dyDescent="0.25"/>
    <row r="350" s="82" customFormat="1" x14ac:dyDescent="0.25"/>
    <row r="351" s="82" customFormat="1" x14ac:dyDescent="0.25"/>
    <row r="352" s="82" customFormat="1" x14ac:dyDescent="0.25"/>
    <row r="353" s="82" customFormat="1" x14ac:dyDescent="0.25"/>
    <row r="354" s="82" customFormat="1" x14ac:dyDescent="0.25"/>
    <row r="355" s="82" customFormat="1" x14ac:dyDescent="0.25"/>
    <row r="356" s="82" customFormat="1" x14ac:dyDescent="0.25"/>
    <row r="357" s="82" customFormat="1" x14ac:dyDescent="0.25"/>
    <row r="358" s="82" customFormat="1" x14ac:dyDescent="0.25"/>
    <row r="359" s="82" customFormat="1" x14ac:dyDescent="0.25"/>
    <row r="360" s="82" customFormat="1" x14ac:dyDescent="0.25"/>
    <row r="361" s="82" customFormat="1" x14ac:dyDescent="0.25"/>
    <row r="362" s="82" customFormat="1" x14ac:dyDescent="0.25"/>
    <row r="363" s="82" customFormat="1" x14ac:dyDescent="0.25"/>
    <row r="364" s="82" customFormat="1" x14ac:dyDescent="0.25"/>
    <row r="365" s="82" customFormat="1" x14ac:dyDescent="0.25"/>
    <row r="366" s="82" customFormat="1" x14ac:dyDescent="0.25"/>
    <row r="367" s="82" customFormat="1" x14ac:dyDescent="0.25"/>
    <row r="368" s="82" customFormat="1" x14ac:dyDescent="0.25"/>
    <row r="369" s="82" customFormat="1" x14ac:dyDescent="0.25"/>
    <row r="370" s="82" customFormat="1" x14ac:dyDescent="0.25"/>
    <row r="371" s="82" customFormat="1" x14ac:dyDescent="0.25"/>
    <row r="372" s="82" customFormat="1" x14ac:dyDescent="0.25"/>
    <row r="373" s="82" customFormat="1" x14ac:dyDescent="0.25"/>
    <row r="374" s="82" customFormat="1" x14ac:dyDescent="0.25"/>
    <row r="375" s="82" customFormat="1" x14ac:dyDescent="0.25"/>
    <row r="376" s="82" customFormat="1" x14ac:dyDescent="0.25"/>
    <row r="377" s="82" customFormat="1" x14ac:dyDescent="0.25"/>
    <row r="378" s="82" customFormat="1" x14ac:dyDescent="0.25"/>
    <row r="379" s="82" customFormat="1" x14ac:dyDescent="0.25"/>
    <row r="380" s="82" customFormat="1" x14ac:dyDescent="0.25"/>
    <row r="381" s="82" customFormat="1" x14ac:dyDescent="0.25"/>
    <row r="382" s="82" customFormat="1" x14ac:dyDescent="0.25"/>
    <row r="383" s="82" customFormat="1" x14ac:dyDescent="0.25"/>
    <row r="384" s="82" customFormat="1" x14ac:dyDescent="0.25"/>
    <row r="385" s="82" customFormat="1" x14ac:dyDescent="0.25"/>
    <row r="386" s="82" customFormat="1" x14ac:dyDescent="0.25"/>
    <row r="387" s="82" customFormat="1" x14ac:dyDescent="0.25"/>
    <row r="388" s="82" customFormat="1" x14ac:dyDescent="0.25"/>
    <row r="389" s="82" customFormat="1" x14ac:dyDescent="0.25"/>
    <row r="390" s="82" customFormat="1" x14ac:dyDescent="0.25"/>
    <row r="391" s="82" customFormat="1" x14ac:dyDescent="0.25"/>
    <row r="392" s="82" customFormat="1" x14ac:dyDescent="0.25"/>
    <row r="393" s="82" customFormat="1" x14ac:dyDescent="0.25"/>
    <row r="394" s="82" customFormat="1" x14ac:dyDescent="0.25"/>
    <row r="395" s="82" customFormat="1" x14ac:dyDescent="0.25"/>
    <row r="396" s="82" customFormat="1" x14ac:dyDescent="0.25"/>
    <row r="397" s="82" customFormat="1" x14ac:dyDescent="0.25"/>
    <row r="398" s="82" customFormat="1" x14ac:dyDescent="0.25"/>
    <row r="399" s="82" customFormat="1" x14ac:dyDescent="0.25"/>
    <row r="400" s="82" customFormat="1" x14ac:dyDescent="0.25"/>
    <row r="401" s="82" customFormat="1" x14ac:dyDescent="0.25"/>
    <row r="402" s="82" customFormat="1" x14ac:dyDescent="0.25"/>
    <row r="403" s="82" customFormat="1" x14ac:dyDescent="0.25"/>
    <row r="404" s="82" customFormat="1" x14ac:dyDescent="0.25"/>
    <row r="405" s="82" customFormat="1" x14ac:dyDescent="0.25"/>
    <row r="406" s="82" customFormat="1" x14ac:dyDescent="0.25"/>
    <row r="407" s="82" customFormat="1" x14ac:dyDescent="0.25"/>
    <row r="408" s="82" customFormat="1" x14ac:dyDescent="0.25"/>
    <row r="409" s="82" customFormat="1" x14ac:dyDescent="0.25"/>
    <row r="410" s="82" customFormat="1" x14ac:dyDescent="0.25"/>
    <row r="411" s="82" customFormat="1" x14ac:dyDescent="0.25"/>
    <row r="412" s="82" customFormat="1" x14ac:dyDescent="0.25"/>
    <row r="413" s="82" customFormat="1" x14ac:dyDescent="0.25"/>
    <row r="414" s="82" customFormat="1" x14ac:dyDescent="0.25"/>
    <row r="415" s="82" customFormat="1" x14ac:dyDescent="0.25"/>
    <row r="416" s="82" customFormat="1" x14ac:dyDescent="0.25"/>
    <row r="417" s="82" customFormat="1" x14ac:dyDescent="0.25"/>
    <row r="418" s="82" customFormat="1" x14ac:dyDescent="0.25"/>
    <row r="419" s="82" customFormat="1" x14ac:dyDescent="0.25"/>
    <row r="420" s="82" customFormat="1" x14ac:dyDescent="0.25"/>
    <row r="421" s="82" customFormat="1" x14ac:dyDescent="0.25"/>
    <row r="422" s="82" customFormat="1" x14ac:dyDescent="0.25"/>
    <row r="423" s="82" customFormat="1" x14ac:dyDescent="0.25"/>
    <row r="424" s="82" customFormat="1" x14ac:dyDescent="0.25"/>
    <row r="425" s="82" customFormat="1" x14ac:dyDescent="0.25"/>
    <row r="426" s="82" customFormat="1" x14ac:dyDescent="0.25"/>
    <row r="427" s="82" customFormat="1" x14ac:dyDescent="0.25"/>
    <row r="428" s="82" customFormat="1" x14ac:dyDescent="0.25"/>
    <row r="429" s="82" customFormat="1" x14ac:dyDescent="0.25"/>
    <row r="430" s="82" customFormat="1" x14ac:dyDescent="0.25"/>
    <row r="431" s="82" customFormat="1" x14ac:dyDescent="0.25"/>
    <row r="432" s="82" customFormat="1" x14ac:dyDescent="0.25"/>
    <row r="433" s="82" customFormat="1" x14ac:dyDescent="0.25"/>
    <row r="434" s="82" customFormat="1" x14ac:dyDescent="0.25"/>
    <row r="435" s="82" customFormat="1" x14ac:dyDescent="0.25"/>
    <row r="436" s="82" customFormat="1" x14ac:dyDescent="0.25"/>
    <row r="437" s="82" customFormat="1" x14ac:dyDescent="0.25"/>
    <row r="438" s="82" customFormat="1" x14ac:dyDescent="0.25"/>
    <row r="439" s="82" customFormat="1" x14ac:dyDescent="0.25"/>
    <row r="440" s="82" customFormat="1" x14ac:dyDescent="0.25"/>
    <row r="441" s="82" customFormat="1" x14ac:dyDescent="0.25"/>
    <row r="442" s="82" customFormat="1" x14ac:dyDescent="0.25"/>
    <row r="443" s="82" customFormat="1" x14ac:dyDescent="0.25"/>
    <row r="444" s="82" customFormat="1" x14ac:dyDescent="0.25"/>
    <row r="445" s="82" customFormat="1" x14ac:dyDescent="0.25"/>
    <row r="446" s="82" customFormat="1" x14ac:dyDescent="0.25"/>
    <row r="447" s="82" customFormat="1" x14ac:dyDescent="0.25"/>
    <row r="448" s="82" customFormat="1" x14ac:dyDescent="0.25"/>
    <row r="449" s="82" customFormat="1" x14ac:dyDescent="0.25"/>
    <row r="450" s="82" customFormat="1" x14ac:dyDescent="0.25"/>
    <row r="451" s="82" customFormat="1" x14ac:dyDescent="0.25"/>
    <row r="452" s="82" customFormat="1" x14ac:dyDescent="0.25"/>
    <row r="453" s="82" customFormat="1" x14ac:dyDescent="0.25"/>
    <row r="454" s="82" customFormat="1" x14ac:dyDescent="0.25"/>
    <row r="455" s="82" customFormat="1" x14ac:dyDescent="0.25"/>
    <row r="456" s="82" customFormat="1" x14ac:dyDescent="0.25"/>
    <row r="457" s="82" customFormat="1" x14ac:dyDescent="0.25"/>
    <row r="458" s="82" customFormat="1" x14ac:dyDescent="0.25"/>
    <row r="459" s="82" customFormat="1" x14ac:dyDescent="0.25"/>
    <row r="460" s="82" customFormat="1" x14ac:dyDescent="0.25"/>
    <row r="461" s="82" customFormat="1" x14ac:dyDescent="0.25"/>
    <row r="462" s="82" customFormat="1" x14ac:dyDescent="0.25"/>
    <row r="463" s="82" customFormat="1" x14ac:dyDescent="0.25"/>
    <row r="464" s="82" customFormat="1" x14ac:dyDescent="0.25"/>
    <row r="465" s="82" customFormat="1" x14ac:dyDescent="0.25"/>
    <row r="466" s="82" customFormat="1" x14ac:dyDescent="0.25"/>
    <row r="467" s="82" customFormat="1" x14ac:dyDescent="0.25"/>
    <row r="468" s="82" customFormat="1" x14ac:dyDescent="0.25"/>
    <row r="469" s="82" customFormat="1" x14ac:dyDescent="0.25"/>
    <row r="470" s="82" customFormat="1" x14ac:dyDescent="0.25"/>
    <row r="471" s="82" customFormat="1" x14ac:dyDescent="0.25"/>
    <row r="472" s="82" customFormat="1" x14ac:dyDescent="0.25"/>
    <row r="473" s="82" customFormat="1" x14ac:dyDescent="0.25"/>
    <row r="474" s="82" customFormat="1" x14ac:dyDescent="0.25"/>
    <row r="475" s="82" customFormat="1" x14ac:dyDescent="0.25"/>
    <row r="476" s="82" customFormat="1" x14ac:dyDescent="0.25"/>
    <row r="477" s="82" customFormat="1" x14ac:dyDescent="0.25"/>
    <row r="478" s="82" customFormat="1" x14ac:dyDescent="0.25"/>
    <row r="479" s="82" customFormat="1" x14ac:dyDescent="0.25"/>
    <row r="480" s="82" customFormat="1" x14ac:dyDescent="0.25"/>
    <row r="481" s="82" customFormat="1" x14ac:dyDescent="0.25"/>
    <row r="482" s="82" customFormat="1" x14ac:dyDescent="0.25"/>
    <row r="483" s="82" customFormat="1" x14ac:dyDescent="0.25"/>
    <row r="484" s="82" customFormat="1" x14ac:dyDescent="0.25"/>
    <row r="485" s="82" customFormat="1" x14ac:dyDescent="0.25"/>
    <row r="486" s="82" customFormat="1" x14ac:dyDescent="0.25"/>
    <row r="487" s="82" customFormat="1" x14ac:dyDescent="0.25"/>
    <row r="488" s="82" customFormat="1" x14ac:dyDescent="0.25"/>
    <row r="489" s="82" customFormat="1" x14ac:dyDescent="0.25"/>
    <row r="490" s="82" customFormat="1" x14ac:dyDescent="0.25"/>
    <row r="491" s="82" customFormat="1" x14ac:dyDescent="0.25"/>
    <row r="492" s="82" customFormat="1" x14ac:dyDescent="0.25"/>
    <row r="493" s="82" customFormat="1" x14ac:dyDescent="0.25"/>
    <row r="494" s="82" customFormat="1" x14ac:dyDescent="0.25"/>
    <row r="495" s="82" customFormat="1" x14ac:dyDescent="0.25"/>
    <row r="496" s="82" customFormat="1" x14ac:dyDescent="0.25"/>
    <row r="497" s="82" customFormat="1" x14ac:dyDescent="0.25"/>
    <row r="498" s="82" customFormat="1" x14ac:dyDescent="0.25"/>
    <row r="499" s="82" customFormat="1" x14ac:dyDescent="0.25"/>
    <row r="500" s="82" customFormat="1" x14ac:dyDescent="0.25"/>
    <row r="501" s="82" customFormat="1" x14ac:dyDescent="0.25"/>
    <row r="502" s="82" customFormat="1" x14ac:dyDescent="0.25"/>
    <row r="503" s="82" customFormat="1" x14ac:dyDescent="0.25"/>
    <row r="504" s="82" customFormat="1" x14ac:dyDescent="0.25"/>
    <row r="505" s="82" customFormat="1" x14ac:dyDescent="0.25"/>
    <row r="506" s="82" customFormat="1" x14ac:dyDescent="0.25"/>
    <row r="507" s="82" customFormat="1" x14ac:dyDescent="0.25"/>
    <row r="508" s="82" customFormat="1" x14ac:dyDescent="0.25"/>
    <row r="509" s="82" customFormat="1" x14ac:dyDescent="0.25"/>
    <row r="510" s="82" customFormat="1" x14ac:dyDescent="0.25"/>
    <row r="511" s="82" customFormat="1" x14ac:dyDescent="0.25"/>
    <row r="512" s="82" customFormat="1" x14ac:dyDescent="0.25"/>
    <row r="513" s="82" customFormat="1" x14ac:dyDescent="0.25"/>
    <row r="514" s="82" customFormat="1" x14ac:dyDescent="0.25"/>
    <row r="515" s="82" customFormat="1" x14ac:dyDescent="0.25"/>
    <row r="516" s="82" customFormat="1" x14ac:dyDescent="0.25"/>
    <row r="517" s="82" customFormat="1" x14ac:dyDescent="0.25"/>
    <row r="518" s="82" customFormat="1" x14ac:dyDescent="0.25"/>
    <row r="519" s="82" customFormat="1" x14ac:dyDescent="0.25"/>
    <row r="520" s="82" customFormat="1" x14ac:dyDescent="0.25"/>
    <row r="521" s="82" customFormat="1" x14ac:dyDescent="0.25"/>
    <row r="522" s="82" customFormat="1" x14ac:dyDescent="0.25"/>
    <row r="523" s="82" customFormat="1" x14ac:dyDescent="0.25"/>
    <row r="524" s="82" customFormat="1" x14ac:dyDescent="0.25"/>
    <row r="525" s="82" customFormat="1" x14ac:dyDescent="0.25"/>
    <row r="526" s="82" customFormat="1" x14ac:dyDescent="0.25"/>
    <row r="527" s="82" customFormat="1" x14ac:dyDescent="0.25"/>
    <row r="528" s="82" customFormat="1" x14ac:dyDescent="0.25"/>
    <row r="529" s="82" customFormat="1" x14ac:dyDescent="0.25"/>
    <row r="530" s="82" customFormat="1" x14ac:dyDescent="0.25"/>
    <row r="531" s="82" customFormat="1" x14ac:dyDescent="0.25"/>
    <row r="532" s="82" customFormat="1" x14ac:dyDescent="0.25"/>
    <row r="533" s="82" customFormat="1" x14ac:dyDescent="0.25"/>
    <row r="534" s="82" customFormat="1" x14ac:dyDescent="0.25"/>
    <row r="535" s="82" customFormat="1" x14ac:dyDescent="0.25"/>
    <row r="536" s="82" customFormat="1" x14ac:dyDescent="0.25"/>
    <row r="537" s="82" customFormat="1" x14ac:dyDescent="0.25"/>
    <row r="538" s="82" customFormat="1" x14ac:dyDescent="0.25"/>
    <row r="539" s="82" customFormat="1" x14ac:dyDescent="0.25"/>
    <row r="540" s="82" customFormat="1" x14ac:dyDescent="0.25"/>
    <row r="541" s="82" customFormat="1" x14ac:dyDescent="0.25"/>
    <row r="542" s="82" customFormat="1" x14ac:dyDescent="0.25"/>
    <row r="543" s="82" customFormat="1" x14ac:dyDescent="0.25"/>
    <row r="544" s="82" customFormat="1" x14ac:dyDescent="0.25"/>
    <row r="545" s="82" customFormat="1" x14ac:dyDescent="0.25"/>
    <row r="546" s="82" customFormat="1" x14ac:dyDescent="0.25"/>
    <row r="547" s="82" customFormat="1" x14ac:dyDescent="0.25"/>
    <row r="548" s="82" customFormat="1" x14ac:dyDescent="0.25"/>
    <row r="549" s="82" customFormat="1" x14ac:dyDescent="0.25"/>
    <row r="550" s="82" customFormat="1" x14ac:dyDescent="0.25"/>
    <row r="551" s="82" customFormat="1" x14ac:dyDescent="0.25"/>
    <row r="552" s="82" customFormat="1" x14ac:dyDescent="0.25"/>
    <row r="553" s="82" customFormat="1" x14ac:dyDescent="0.25"/>
    <row r="554" s="82" customFormat="1" x14ac:dyDescent="0.25"/>
    <row r="555" s="82" customFormat="1" x14ac:dyDescent="0.25"/>
    <row r="556" s="82" customFormat="1" x14ac:dyDescent="0.25"/>
    <row r="557" s="82" customFormat="1" x14ac:dyDescent="0.25"/>
    <row r="558" s="82" customFormat="1" x14ac:dyDescent="0.25"/>
    <row r="559" s="82" customFormat="1" x14ac:dyDescent="0.25"/>
    <row r="560" s="82" customFormat="1" x14ac:dyDescent="0.25"/>
    <row r="561" s="82" customFormat="1" x14ac:dyDescent="0.25"/>
    <row r="562" s="82" customFormat="1" x14ac:dyDescent="0.25"/>
    <row r="563" s="82" customFormat="1" x14ac:dyDescent="0.25"/>
    <row r="564" s="82" customFormat="1" x14ac:dyDescent="0.25"/>
    <row r="565" s="82" customFormat="1" x14ac:dyDescent="0.25"/>
    <row r="566" s="82" customFormat="1" x14ac:dyDescent="0.25"/>
    <row r="567" s="82" customFormat="1" x14ac:dyDescent="0.25"/>
    <row r="568" s="82" customFormat="1" x14ac:dyDescent="0.25"/>
    <row r="569" s="82" customFormat="1" x14ac:dyDescent="0.25"/>
    <row r="570" s="82" customFormat="1" x14ac:dyDescent="0.25"/>
    <row r="571" s="82" customFormat="1" x14ac:dyDescent="0.25"/>
    <row r="572" s="82" customFormat="1" x14ac:dyDescent="0.25"/>
    <row r="573" s="82" customFormat="1" x14ac:dyDescent="0.25"/>
    <row r="574" s="82" customFormat="1" x14ac:dyDescent="0.25"/>
    <row r="575" s="82" customFormat="1" x14ac:dyDescent="0.25"/>
    <row r="576" s="82" customFormat="1" x14ac:dyDescent="0.25"/>
    <row r="577" s="82" customFormat="1" x14ac:dyDescent="0.25"/>
    <row r="578" s="82" customFormat="1" x14ac:dyDescent="0.25"/>
    <row r="579" s="82" customFormat="1" x14ac:dyDescent="0.25"/>
    <row r="580" s="82" customFormat="1" x14ac:dyDescent="0.25"/>
    <row r="581" s="82" customFormat="1" x14ac:dyDescent="0.25"/>
    <row r="582" s="82" customFormat="1" x14ac:dyDescent="0.25"/>
    <row r="583" s="82" customFormat="1" x14ac:dyDescent="0.25"/>
    <row r="584" s="82" customFormat="1" x14ac:dyDescent="0.25"/>
    <row r="585" s="82" customFormat="1" x14ac:dyDescent="0.25"/>
    <row r="586" s="82" customFormat="1" x14ac:dyDescent="0.25"/>
    <row r="587" s="82" customFormat="1" x14ac:dyDescent="0.25"/>
    <row r="588" s="82" customFormat="1" x14ac:dyDescent="0.25"/>
    <row r="589" s="82" customFormat="1" x14ac:dyDescent="0.25"/>
    <row r="590" s="82" customFormat="1" x14ac:dyDescent="0.25"/>
    <row r="591" s="82" customFormat="1" x14ac:dyDescent="0.25"/>
    <row r="592" s="82" customFormat="1" x14ac:dyDescent="0.25"/>
    <row r="593" s="82" customFormat="1" x14ac:dyDescent="0.25"/>
    <row r="594" s="82" customFormat="1" x14ac:dyDescent="0.25"/>
    <row r="595" s="82" customFormat="1" x14ac:dyDescent="0.25"/>
    <row r="596" s="82" customFormat="1" x14ac:dyDescent="0.25"/>
    <row r="597" s="82" customFormat="1" x14ac:dyDescent="0.25"/>
    <row r="598" s="82" customFormat="1" x14ac:dyDescent="0.25"/>
    <row r="599" s="82" customFormat="1" x14ac:dyDescent="0.25"/>
    <row r="600" s="82" customFormat="1" x14ac:dyDescent="0.25"/>
    <row r="601" s="82" customFormat="1" x14ac:dyDescent="0.25"/>
    <row r="602" s="82" customFormat="1" x14ac:dyDescent="0.25"/>
    <row r="603" s="82" customFormat="1" x14ac:dyDescent="0.25"/>
    <row r="604" s="82" customFormat="1" x14ac:dyDescent="0.25"/>
    <row r="605" s="82" customFormat="1" x14ac:dyDescent="0.25"/>
    <row r="606" s="82" customFormat="1" x14ac:dyDescent="0.25"/>
    <row r="607" s="82" customFormat="1" x14ac:dyDescent="0.25"/>
    <row r="608" s="82" customFormat="1" x14ac:dyDescent="0.25"/>
    <row r="609" s="82" customFormat="1" x14ac:dyDescent="0.25"/>
    <row r="610" s="82" customFormat="1" x14ac:dyDescent="0.25"/>
    <row r="611" s="82" customFormat="1" x14ac:dyDescent="0.25"/>
    <row r="612" s="82" customFormat="1" x14ac:dyDescent="0.25"/>
    <row r="613" s="82" customFormat="1" x14ac:dyDescent="0.25"/>
    <row r="614" s="82" customFormat="1" x14ac:dyDescent="0.25"/>
    <row r="615" s="82" customFormat="1" x14ac:dyDescent="0.25"/>
    <row r="616" s="82" customFormat="1" x14ac:dyDescent="0.25"/>
    <row r="617" s="82" customFormat="1" x14ac:dyDescent="0.25"/>
    <row r="618" s="82" customFormat="1" x14ac:dyDescent="0.25"/>
    <row r="619" s="82" customFormat="1" x14ac:dyDescent="0.25"/>
    <row r="620" s="82" customFormat="1" x14ac:dyDescent="0.25"/>
    <row r="621" s="82" customFormat="1" x14ac:dyDescent="0.25"/>
    <row r="622" s="82" customFormat="1" x14ac:dyDescent="0.25"/>
    <row r="623" s="82" customFormat="1" x14ac:dyDescent="0.25"/>
    <row r="624" s="82" customFormat="1" x14ac:dyDescent="0.25"/>
    <row r="625" s="82" customFormat="1" x14ac:dyDescent="0.25"/>
    <row r="626" s="82" customFormat="1" x14ac:dyDescent="0.25"/>
    <row r="627" s="82" customFormat="1" x14ac:dyDescent="0.25"/>
    <row r="628" s="82" customFormat="1" x14ac:dyDescent="0.25"/>
    <row r="629" s="82" customFormat="1" x14ac:dyDescent="0.25"/>
    <row r="630" s="82" customFormat="1" x14ac:dyDescent="0.25"/>
    <row r="631" s="82" customFormat="1" x14ac:dyDescent="0.25"/>
    <row r="632" s="82" customFormat="1" x14ac:dyDescent="0.25"/>
    <row r="633" s="82" customFormat="1" x14ac:dyDescent="0.25"/>
    <row r="634" s="82" customFormat="1" x14ac:dyDescent="0.25"/>
    <row r="635" s="82" customFormat="1" x14ac:dyDescent="0.25"/>
    <row r="636" s="82" customFormat="1" x14ac:dyDescent="0.25"/>
    <row r="637" s="82" customFormat="1" x14ac:dyDescent="0.25"/>
    <row r="638" s="82" customFormat="1" x14ac:dyDescent="0.25"/>
    <row r="639" s="82" customFormat="1" x14ac:dyDescent="0.25"/>
    <row r="640" s="82" customFormat="1" x14ac:dyDescent="0.25"/>
    <row r="641" s="82" customFormat="1" x14ac:dyDescent="0.25"/>
    <row r="642" s="82" customFormat="1" x14ac:dyDescent="0.25"/>
    <row r="643" s="82" customFormat="1" x14ac:dyDescent="0.25"/>
    <row r="644" s="82" customFormat="1" x14ac:dyDescent="0.25"/>
    <row r="645" s="82" customFormat="1" x14ac:dyDescent="0.25"/>
    <row r="646" s="82" customFormat="1" x14ac:dyDescent="0.25"/>
    <row r="647" s="82" customFormat="1" x14ac:dyDescent="0.25"/>
    <row r="648" s="82" customFormat="1" x14ac:dyDescent="0.25"/>
    <row r="649" s="82" customFormat="1" x14ac:dyDescent="0.25"/>
    <row r="650" s="82" customFormat="1" x14ac:dyDescent="0.25"/>
    <row r="651" s="82" customFormat="1" x14ac:dyDescent="0.25"/>
    <row r="652" s="82" customFormat="1" x14ac:dyDescent="0.25"/>
    <row r="653" s="82" customFormat="1" x14ac:dyDescent="0.25"/>
    <row r="654" s="82" customFormat="1" x14ac:dyDescent="0.25"/>
    <row r="655" s="82" customFormat="1" x14ac:dyDescent="0.25"/>
    <row r="656" s="82" customFormat="1" x14ac:dyDescent="0.25"/>
    <row r="657" s="82" customFormat="1" x14ac:dyDescent="0.25"/>
    <row r="658" s="82" customFormat="1" x14ac:dyDescent="0.25"/>
    <row r="659" s="82" customFormat="1" x14ac:dyDescent="0.25"/>
    <row r="660" s="82" customFormat="1" x14ac:dyDescent="0.25"/>
    <row r="661" s="82" customFormat="1" x14ac:dyDescent="0.25"/>
    <row r="662" s="82" customFormat="1" x14ac:dyDescent="0.25"/>
    <row r="663" s="82" customFormat="1" x14ac:dyDescent="0.25"/>
    <row r="664" s="82" customFormat="1" x14ac:dyDescent="0.25"/>
    <row r="665" s="82" customFormat="1" x14ac:dyDescent="0.25"/>
    <row r="666" s="82" customFormat="1" x14ac:dyDescent="0.25"/>
    <row r="667" s="82" customFormat="1" x14ac:dyDescent="0.25"/>
    <row r="668" s="82" customFormat="1" x14ac:dyDescent="0.25"/>
    <row r="669" s="82" customFormat="1" x14ac:dyDescent="0.25"/>
    <row r="670" s="82" customFormat="1" x14ac:dyDescent="0.25"/>
    <row r="671" s="82" customFormat="1" x14ac:dyDescent="0.25"/>
    <row r="672" s="82" customFormat="1" x14ac:dyDescent="0.25"/>
    <row r="673" s="82" customFormat="1" x14ac:dyDescent="0.25"/>
    <row r="674" s="82" customFormat="1" x14ac:dyDescent="0.25"/>
    <row r="675" s="82" customFormat="1" x14ac:dyDescent="0.25"/>
    <row r="676" s="82" customFormat="1" x14ac:dyDescent="0.25"/>
    <row r="677" s="82" customFormat="1" x14ac:dyDescent="0.25"/>
    <row r="678" s="82" customFormat="1" x14ac:dyDescent="0.25"/>
    <row r="679" s="82" customFormat="1" x14ac:dyDescent="0.25"/>
    <row r="680" s="82" customFormat="1" x14ac:dyDescent="0.25"/>
    <row r="681" s="82" customFormat="1" x14ac:dyDescent="0.25"/>
    <row r="682" s="82" customFormat="1" x14ac:dyDescent="0.25"/>
    <row r="683" s="82" customFormat="1" x14ac:dyDescent="0.25"/>
    <row r="684" s="82" customFormat="1" x14ac:dyDescent="0.25"/>
    <row r="685" s="82" customFormat="1" x14ac:dyDescent="0.25"/>
    <row r="686" s="82" customFormat="1" x14ac:dyDescent="0.25"/>
    <row r="687" s="82" customFormat="1" x14ac:dyDescent="0.25"/>
    <row r="688" s="82" customFormat="1" x14ac:dyDescent="0.25"/>
    <row r="689" s="82" customFormat="1" x14ac:dyDescent="0.25"/>
    <row r="690" s="82" customFormat="1" x14ac:dyDescent="0.25"/>
    <row r="691" s="82" customFormat="1" x14ac:dyDescent="0.25"/>
    <row r="692" s="82" customFormat="1" x14ac:dyDescent="0.25"/>
    <row r="693" s="82" customFormat="1" x14ac:dyDescent="0.25"/>
    <row r="694" s="82" customFormat="1" x14ac:dyDescent="0.25"/>
    <row r="695" s="82" customFormat="1" x14ac:dyDescent="0.25"/>
    <row r="696" s="82" customFormat="1" x14ac:dyDescent="0.25"/>
    <row r="697" s="82" customFormat="1" x14ac:dyDescent="0.25"/>
    <row r="698" s="82" customFormat="1" x14ac:dyDescent="0.25"/>
    <row r="699" s="82" customFormat="1" x14ac:dyDescent="0.25"/>
    <row r="700" s="82" customFormat="1" x14ac:dyDescent="0.25"/>
    <row r="701" s="82" customFormat="1" x14ac:dyDescent="0.25"/>
    <row r="702" s="82" customFormat="1" x14ac:dyDescent="0.25"/>
    <row r="703" s="82" customFormat="1" x14ac:dyDescent="0.25"/>
    <row r="704" s="82" customFormat="1" x14ac:dyDescent="0.25"/>
    <row r="705" s="82" customFormat="1" x14ac:dyDescent="0.25"/>
    <row r="706" s="82" customFormat="1" x14ac:dyDescent="0.25"/>
    <row r="707" s="82" customFormat="1" x14ac:dyDescent="0.25"/>
    <row r="708" s="82" customFormat="1" x14ac:dyDescent="0.25"/>
    <row r="709" s="82" customFormat="1" x14ac:dyDescent="0.25"/>
    <row r="710" s="82" customFormat="1" x14ac:dyDescent="0.25"/>
    <row r="711" s="82" customFormat="1" x14ac:dyDescent="0.25"/>
    <row r="712" s="82" customFormat="1" x14ac:dyDescent="0.25"/>
    <row r="713" s="82" customFormat="1" x14ac:dyDescent="0.25"/>
    <row r="714" s="82" customFormat="1" x14ac:dyDescent="0.25"/>
    <row r="715" s="82" customFormat="1" x14ac:dyDescent="0.25"/>
    <row r="716" s="82" customFormat="1" x14ac:dyDescent="0.25"/>
    <row r="717" s="82" customFormat="1" x14ac:dyDescent="0.25"/>
    <row r="718" s="82" customFormat="1" x14ac:dyDescent="0.25"/>
    <row r="719" s="82" customFormat="1" x14ac:dyDescent="0.25"/>
    <row r="720" s="82" customFormat="1" x14ac:dyDescent="0.25"/>
    <row r="721" s="82" customFormat="1" x14ac:dyDescent="0.25"/>
    <row r="722" s="82" customFormat="1" x14ac:dyDescent="0.25"/>
    <row r="723" s="82" customFormat="1" x14ac:dyDescent="0.25"/>
    <row r="724" s="82" customFormat="1" x14ac:dyDescent="0.25"/>
    <row r="725" s="82" customFormat="1" x14ac:dyDescent="0.25"/>
    <row r="726" s="82" customFormat="1" x14ac:dyDescent="0.25"/>
    <row r="727" s="82" customFormat="1" x14ac:dyDescent="0.25"/>
    <row r="728" s="82" customFormat="1" x14ac:dyDescent="0.25"/>
    <row r="729" s="82" customFormat="1" x14ac:dyDescent="0.25"/>
    <row r="730" s="82" customFormat="1" x14ac:dyDescent="0.25"/>
    <row r="731" s="82" customFormat="1" x14ac:dyDescent="0.25"/>
    <row r="732" s="82" customFormat="1" x14ac:dyDescent="0.25"/>
    <row r="733" s="82" customFormat="1" x14ac:dyDescent="0.25"/>
    <row r="734" s="82" customFormat="1" x14ac:dyDescent="0.25"/>
    <row r="735" s="82" customFormat="1" x14ac:dyDescent="0.25"/>
    <row r="736" s="82" customFormat="1" x14ac:dyDescent="0.25"/>
    <row r="737" s="82" customFormat="1" x14ac:dyDescent="0.25"/>
    <row r="738" s="82" customFormat="1" x14ac:dyDescent="0.25"/>
    <row r="739" s="82" customFormat="1" x14ac:dyDescent="0.25"/>
    <row r="740" s="82" customFormat="1" x14ac:dyDescent="0.25"/>
    <row r="741" s="82" customFormat="1" x14ac:dyDescent="0.25"/>
    <row r="742" s="82" customFormat="1" x14ac:dyDescent="0.25"/>
    <row r="743" s="82" customFormat="1" x14ac:dyDescent="0.25"/>
    <row r="744" s="82" customFormat="1" x14ac:dyDescent="0.25"/>
    <row r="745" s="82" customFormat="1" x14ac:dyDescent="0.25"/>
    <row r="746" s="82" customFormat="1" x14ac:dyDescent="0.25"/>
    <row r="747" s="82" customFormat="1" x14ac:dyDescent="0.25"/>
    <row r="748" s="82" customFormat="1" x14ac:dyDescent="0.25"/>
    <row r="749" s="82" customFormat="1" x14ac:dyDescent="0.25"/>
    <row r="750" s="82" customFormat="1" x14ac:dyDescent="0.25"/>
    <row r="751" s="82" customFormat="1" x14ac:dyDescent="0.25"/>
    <row r="752" s="82" customFormat="1" x14ac:dyDescent="0.25"/>
    <row r="753" s="82" customFormat="1" x14ac:dyDescent="0.25"/>
    <row r="754" s="82" customFormat="1" x14ac:dyDescent="0.25"/>
    <row r="755" s="82" customFormat="1" x14ac:dyDescent="0.25"/>
    <row r="756" s="82" customFormat="1" x14ac:dyDescent="0.25"/>
    <row r="757" s="82" customFormat="1" x14ac:dyDescent="0.25"/>
    <row r="758" s="82" customFormat="1" x14ac:dyDescent="0.25"/>
    <row r="759" s="82" customFormat="1" x14ac:dyDescent="0.25"/>
    <row r="760" s="82" customFormat="1" x14ac:dyDescent="0.25"/>
    <row r="761" s="82" customFormat="1" x14ac:dyDescent="0.25"/>
    <row r="762" s="82" customFormat="1" x14ac:dyDescent="0.25"/>
    <row r="763" s="82" customFormat="1" x14ac:dyDescent="0.25"/>
    <row r="764" s="82" customFormat="1" x14ac:dyDescent="0.25"/>
    <row r="765" s="82" customFormat="1" x14ac:dyDescent="0.25"/>
    <row r="766" s="82" customFormat="1" x14ac:dyDescent="0.25"/>
    <row r="767" s="82" customFormat="1" x14ac:dyDescent="0.25"/>
    <row r="768" s="82" customFormat="1" x14ac:dyDescent="0.25"/>
    <row r="769" s="82" customFormat="1" x14ac:dyDescent="0.25"/>
    <row r="770" s="82" customFormat="1" x14ac:dyDescent="0.25"/>
    <row r="771" s="82" customFormat="1" x14ac:dyDescent="0.25"/>
    <row r="772" s="82" customFormat="1" x14ac:dyDescent="0.25"/>
    <row r="773" s="82" customFormat="1" x14ac:dyDescent="0.25"/>
    <row r="774" s="82" customFormat="1" x14ac:dyDescent="0.25"/>
    <row r="775" s="82" customFormat="1" x14ac:dyDescent="0.25"/>
    <row r="776" s="82" customFormat="1" x14ac:dyDescent="0.25"/>
    <row r="777" s="82" customFormat="1" x14ac:dyDescent="0.25"/>
    <row r="778" s="82" customFormat="1" x14ac:dyDescent="0.25"/>
    <row r="779" s="82" customFormat="1" x14ac:dyDescent="0.25"/>
    <row r="780" s="82" customFormat="1" x14ac:dyDescent="0.25"/>
    <row r="781" s="82" customFormat="1" x14ac:dyDescent="0.25"/>
    <row r="782" s="82" customFormat="1" x14ac:dyDescent="0.25"/>
    <row r="783" s="82" customFormat="1" x14ac:dyDescent="0.25"/>
    <row r="784" s="82" customFormat="1" x14ac:dyDescent="0.25"/>
    <row r="785" s="82" customFormat="1" x14ac:dyDescent="0.25"/>
    <row r="786" s="82" customFormat="1" x14ac:dyDescent="0.25"/>
    <row r="787" s="82" customFormat="1" x14ac:dyDescent="0.25"/>
    <row r="788" s="82" customFormat="1" x14ac:dyDescent="0.25"/>
    <row r="789" s="82" customFormat="1" x14ac:dyDescent="0.25"/>
    <row r="790" s="82" customFormat="1" x14ac:dyDescent="0.25"/>
    <row r="791" s="82" customFormat="1" x14ac:dyDescent="0.25"/>
    <row r="792" s="82" customFormat="1" x14ac:dyDescent="0.25"/>
    <row r="793" s="82" customFormat="1" x14ac:dyDescent="0.25"/>
    <row r="794" s="82" customFormat="1" x14ac:dyDescent="0.25"/>
    <row r="795" s="82" customFormat="1" x14ac:dyDescent="0.25"/>
    <row r="796" s="82" customFormat="1" x14ac:dyDescent="0.25"/>
    <row r="797" s="82" customFormat="1" x14ac:dyDescent="0.25"/>
    <row r="798" s="82" customFormat="1" x14ac:dyDescent="0.25"/>
    <row r="799" s="82" customFormat="1" x14ac:dyDescent="0.25"/>
    <row r="800" s="82" customFormat="1" x14ac:dyDescent="0.25"/>
    <row r="801" s="82" customFormat="1" x14ac:dyDescent="0.25"/>
    <row r="802" s="82" customFormat="1" x14ac:dyDescent="0.25"/>
    <row r="803" s="82" customFormat="1" x14ac:dyDescent="0.25"/>
    <row r="804" s="82" customFormat="1" x14ac:dyDescent="0.25"/>
    <row r="805" s="82" customFormat="1" x14ac:dyDescent="0.25"/>
    <row r="806" s="82" customFormat="1" x14ac:dyDescent="0.25"/>
    <row r="807" s="82" customFormat="1" x14ac:dyDescent="0.25"/>
    <row r="808" s="82" customFormat="1" x14ac:dyDescent="0.25"/>
    <row r="809" s="82" customFormat="1" x14ac:dyDescent="0.25"/>
    <row r="810" s="82" customFormat="1" x14ac:dyDescent="0.25"/>
    <row r="811" s="82" customFormat="1" x14ac:dyDescent="0.25"/>
    <row r="812" s="82" customFormat="1" x14ac:dyDescent="0.25"/>
    <row r="813" s="82" customFormat="1" x14ac:dyDescent="0.25"/>
    <row r="814" s="82" customFormat="1" x14ac:dyDescent="0.25"/>
    <row r="815" s="82" customFormat="1" x14ac:dyDescent="0.25"/>
    <row r="816" s="82" customFormat="1" x14ac:dyDescent="0.25"/>
    <row r="817" s="82" customFormat="1" x14ac:dyDescent="0.25"/>
    <row r="818" s="82" customFormat="1" x14ac:dyDescent="0.25"/>
    <row r="819" s="82" customFormat="1" x14ac:dyDescent="0.25"/>
    <row r="820" s="82" customFormat="1" x14ac:dyDescent="0.25"/>
    <row r="821" s="82" customFormat="1" x14ac:dyDescent="0.25"/>
    <row r="822" s="82" customFormat="1" x14ac:dyDescent="0.25"/>
    <row r="823" s="82" customFormat="1" x14ac:dyDescent="0.25"/>
    <row r="824" s="82" customFormat="1" x14ac:dyDescent="0.25"/>
    <row r="825" s="82" customFormat="1" x14ac:dyDescent="0.25"/>
    <row r="826" s="82" customFormat="1" x14ac:dyDescent="0.25"/>
    <row r="827" s="82" customFormat="1" x14ac:dyDescent="0.25"/>
    <row r="828" s="82" customFormat="1" x14ac:dyDescent="0.25"/>
    <row r="829" s="82" customFormat="1" x14ac:dyDescent="0.25"/>
    <row r="830" s="82" customFormat="1" x14ac:dyDescent="0.25"/>
    <row r="831" s="82" customFormat="1" x14ac:dyDescent="0.25"/>
    <row r="832" s="82" customFormat="1" x14ac:dyDescent="0.25"/>
    <row r="833" s="82" customFormat="1" x14ac:dyDescent="0.25"/>
    <row r="834" s="82" customFormat="1" x14ac:dyDescent="0.25"/>
    <row r="835" s="82" customFormat="1" x14ac:dyDescent="0.25"/>
    <row r="836" s="82" customFormat="1" x14ac:dyDescent="0.25"/>
    <row r="837" s="82" customFormat="1" x14ac:dyDescent="0.25"/>
    <row r="838" s="82" customFormat="1" x14ac:dyDescent="0.25"/>
    <row r="839" s="82" customFormat="1" x14ac:dyDescent="0.25"/>
    <row r="840" s="82" customFormat="1" x14ac:dyDescent="0.25"/>
    <row r="841" s="82" customFormat="1" x14ac:dyDescent="0.25"/>
    <row r="842" s="82" customFormat="1" x14ac:dyDescent="0.25"/>
    <row r="843" s="82" customFormat="1" x14ac:dyDescent="0.25"/>
    <row r="844" s="82" customFormat="1" x14ac:dyDescent="0.25"/>
    <row r="845" s="82" customFormat="1" x14ac:dyDescent="0.25"/>
    <row r="846" s="82" customFormat="1" x14ac:dyDescent="0.25"/>
    <row r="847" s="82" customFormat="1" x14ac:dyDescent="0.25"/>
    <row r="848" s="82" customFormat="1" x14ac:dyDescent="0.25"/>
    <row r="849" s="82" customFormat="1" x14ac:dyDescent="0.25"/>
    <row r="850" s="82" customFormat="1" x14ac:dyDescent="0.25"/>
    <row r="851" s="82" customFormat="1" x14ac:dyDescent="0.25"/>
    <row r="852" s="82" customFormat="1" x14ac:dyDescent="0.25"/>
    <row r="853" s="82" customFormat="1" x14ac:dyDescent="0.25"/>
    <row r="854" s="82" customFormat="1" x14ac:dyDescent="0.25"/>
    <row r="855" s="82" customFormat="1" x14ac:dyDescent="0.25"/>
    <row r="856" s="82" customFormat="1" x14ac:dyDescent="0.25"/>
    <row r="857" s="82" customFormat="1" x14ac:dyDescent="0.25"/>
    <row r="858" s="82" customFormat="1" x14ac:dyDescent="0.25"/>
    <row r="859" s="82" customFormat="1" x14ac:dyDescent="0.25"/>
    <row r="860" s="82" customFormat="1" x14ac:dyDescent="0.25"/>
    <row r="861" s="82" customFormat="1" x14ac:dyDescent="0.25"/>
    <row r="862" s="82" customFormat="1" x14ac:dyDescent="0.25"/>
    <row r="863" s="82" customFormat="1" x14ac:dyDescent="0.25"/>
    <row r="864" s="82" customFormat="1" x14ac:dyDescent="0.25"/>
    <row r="865" s="82" customFormat="1" x14ac:dyDescent="0.25"/>
    <row r="866" s="82" customFormat="1" x14ac:dyDescent="0.25"/>
    <row r="867" s="82" customFormat="1" x14ac:dyDescent="0.25"/>
    <row r="868" s="82" customFormat="1" x14ac:dyDescent="0.25"/>
    <row r="869" s="82" customFormat="1" x14ac:dyDescent="0.25"/>
    <row r="870" s="82" customFormat="1" x14ac:dyDescent="0.25"/>
    <row r="871" s="82" customFormat="1" x14ac:dyDescent="0.25"/>
    <row r="872" s="82" customFormat="1" x14ac:dyDescent="0.25"/>
    <row r="873" s="82" customFormat="1" x14ac:dyDescent="0.25"/>
    <row r="874" s="82" customFormat="1" x14ac:dyDescent="0.25"/>
    <row r="875" s="82" customFormat="1" x14ac:dyDescent="0.25"/>
    <row r="876" s="82" customFormat="1" x14ac:dyDescent="0.25"/>
    <row r="877" s="82" customFormat="1" x14ac:dyDescent="0.25"/>
    <row r="878" s="82" customFormat="1" x14ac:dyDescent="0.25"/>
    <row r="879" s="82" customFormat="1" x14ac:dyDescent="0.25"/>
    <row r="880" s="82" customFormat="1" x14ac:dyDescent="0.25"/>
    <row r="881" s="82" customFormat="1" x14ac:dyDescent="0.25"/>
    <row r="882" s="82" customFormat="1" x14ac:dyDescent="0.25"/>
    <row r="883" s="82" customFormat="1" x14ac:dyDescent="0.25"/>
    <row r="884" s="82" customFormat="1" x14ac:dyDescent="0.25"/>
    <row r="885" s="82" customFormat="1" x14ac:dyDescent="0.25"/>
    <row r="886" s="82" customFormat="1" x14ac:dyDescent="0.25"/>
    <row r="887" s="82" customFormat="1" x14ac:dyDescent="0.25"/>
    <row r="888" s="82" customFormat="1" x14ac:dyDescent="0.25"/>
    <row r="889" s="82" customFormat="1" x14ac:dyDescent="0.25"/>
    <row r="890" s="82" customFormat="1" x14ac:dyDescent="0.25"/>
    <row r="891" s="82" customFormat="1" x14ac:dyDescent="0.25"/>
    <row r="892" s="82" customFormat="1" x14ac:dyDescent="0.25"/>
    <row r="893" s="82" customFormat="1" x14ac:dyDescent="0.25"/>
    <row r="894" s="82" customFormat="1" x14ac:dyDescent="0.25"/>
    <row r="895" s="82" customFormat="1" x14ac:dyDescent="0.25"/>
    <row r="896" s="82" customFormat="1" x14ac:dyDescent="0.25"/>
    <row r="897" s="82" customFormat="1" x14ac:dyDescent="0.25"/>
    <row r="898" s="82" customFormat="1" x14ac:dyDescent="0.25"/>
    <row r="899" s="82" customFormat="1" x14ac:dyDescent="0.25"/>
    <row r="900" s="82" customFormat="1" x14ac:dyDescent="0.25"/>
    <row r="901" s="82" customFormat="1" x14ac:dyDescent="0.25"/>
    <row r="902" s="82" customFormat="1" x14ac:dyDescent="0.25"/>
    <row r="903" s="82" customFormat="1" x14ac:dyDescent="0.25"/>
    <row r="904" s="82" customFormat="1" x14ac:dyDescent="0.25"/>
    <row r="905" s="82" customFormat="1" x14ac:dyDescent="0.25"/>
    <row r="906" s="82" customFormat="1" x14ac:dyDescent="0.25"/>
    <row r="907" s="82" customFormat="1" x14ac:dyDescent="0.25"/>
    <row r="908" s="82" customFormat="1" x14ac:dyDescent="0.25"/>
    <row r="909" s="82" customFormat="1" x14ac:dyDescent="0.25"/>
    <row r="910" s="82" customFormat="1" x14ac:dyDescent="0.25"/>
    <row r="911" s="82" customFormat="1" x14ac:dyDescent="0.25"/>
    <row r="912" s="82" customFormat="1" x14ac:dyDescent="0.25"/>
    <row r="913" s="82" customFormat="1" x14ac:dyDescent="0.25"/>
    <row r="914" s="82" customFormat="1" x14ac:dyDescent="0.25"/>
    <row r="915" s="82" customFormat="1" x14ac:dyDescent="0.25"/>
    <row r="916" s="82" customFormat="1" x14ac:dyDescent="0.25"/>
    <row r="917" s="82" customFormat="1" x14ac:dyDescent="0.25"/>
    <row r="918" s="82" customFormat="1" x14ac:dyDescent="0.25"/>
    <row r="919" s="82" customFormat="1" x14ac:dyDescent="0.25"/>
    <row r="920" s="82" customFormat="1" x14ac:dyDescent="0.25"/>
    <row r="921" s="82" customFormat="1" x14ac:dyDescent="0.25"/>
    <row r="922" s="82" customFormat="1" x14ac:dyDescent="0.25"/>
    <row r="923" s="82" customFormat="1" x14ac:dyDescent="0.25"/>
    <row r="924" s="82" customFormat="1" x14ac:dyDescent="0.25"/>
    <row r="925" s="82" customFormat="1" x14ac:dyDescent="0.25"/>
    <row r="926" s="82" customFormat="1" x14ac:dyDescent="0.25"/>
    <row r="927" s="82" customFormat="1" x14ac:dyDescent="0.25"/>
    <row r="928" s="82" customFormat="1" x14ac:dyDescent="0.25"/>
    <row r="929" s="82" customFormat="1" x14ac:dyDescent="0.25"/>
    <row r="930" s="82" customFormat="1" x14ac:dyDescent="0.25"/>
    <row r="931" s="82" customFormat="1" x14ac:dyDescent="0.25"/>
    <row r="932" s="82" customFormat="1" x14ac:dyDescent="0.25"/>
    <row r="933" s="82" customFormat="1" x14ac:dyDescent="0.25"/>
    <row r="934" s="82" customFormat="1" x14ac:dyDescent="0.25"/>
    <row r="935" s="82" customFormat="1" x14ac:dyDescent="0.25"/>
    <row r="936" s="82" customFormat="1" x14ac:dyDescent="0.25"/>
    <row r="937" s="82" customFormat="1" x14ac:dyDescent="0.25"/>
    <row r="938" s="82" customFormat="1" x14ac:dyDescent="0.25"/>
    <row r="939" s="82" customFormat="1" x14ac:dyDescent="0.25"/>
    <row r="940" s="82" customFormat="1" x14ac:dyDescent="0.25"/>
    <row r="941" s="82" customFormat="1" x14ac:dyDescent="0.25"/>
    <row r="942" s="82" customFormat="1" x14ac:dyDescent="0.25"/>
    <row r="943" s="82" customFormat="1" x14ac:dyDescent="0.25"/>
    <row r="944" s="82" customFormat="1" x14ac:dyDescent="0.25"/>
    <row r="945" s="82" customFormat="1" x14ac:dyDescent="0.25"/>
    <row r="946" s="82" customFormat="1" x14ac:dyDescent="0.25"/>
    <row r="947" s="82" customFormat="1" x14ac:dyDescent="0.25"/>
    <row r="948" s="82" customFormat="1" x14ac:dyDescent="0.25"/>
    <row r="949" s="82" customFormat="1" x14ac:dyDescent="0.25"/>
    <row r="950" s="82" customFormat="1" x14ac:dyDescent="0.25"/>
    <row r="951" s="82" customFormat="1" x14ac:dyDescent="0.25"/>
    <row r="952" s="82" customFormat="1" x14ac:dyDescent="0.25"/>
    <row r="953" s="82" customFormat="1" x14ac:dyDescent="0.25"/>
    <row r="954" s="82" customFormat="1" x14ac:dyDescent="0.25"/>
    <row r="955" s="82" customFormat="1" x14ac:dyDescent="0.25"/>
    <row r="956" s="82" customFormat="1" x14ac:dyDescent="0.25"/>
    <row r="957" s="82" customFormat="1" x14ac:dyDescent="0.25"/>
    <row r="958" s="82" customFormat="1" x14ac:dyDescent="0.25"/>
    <row r="959" s="82" customFormat="1" x14ac:dyDescent="0.25"/>
    <row r="960" s="82" customFormat="1" x14ac:dyDescent="0.25"/>
    <row r="961" s="82" customFormat="1" x14ac:dyDescent="0.25"/>
    <row r="962" s="82" customFormat="1" x14ac:dyDescent="0.25"/>
    <row r="963" s="82" customFormat="1" x14ac:dyDescent="0.25"/>
    <row r="964" s="82" customFormat="1" x14ac:dyDescent="0.25"/>
    <row r="965" s="82" customFormat="1" x14ac:dyDescent="0.25"/>
    <row r="966" s="82" customFormat="1" x14ac:dyDescent="0.25"/>
    <row r="967" s="82" customFormat="1" x14ac:dyDescent="0.25"/>
    <row r="968" s="82" customFormat="1" x14ac:dyDescent="0.25"/>
    <row r="969" s="82" customFormat="1" x14ac:dyDescent="0.25"/>
    <row r="970" s="82" customFormat="1" x14ac:dyDescent="0.25"/>
    <row r="971" s="82" customFormat="1" x14ac:dyDescent="0.25"/>
    <row r="972" s="82" customFormat="1" x14ac:dyDescent="0.25"/>
    <row r="973" s="82" customFormat="1" x14ac:dyDescent="0.25"/>
    <row r="974" s="82" customFormat="1" x14ac:dyDescent="0.25"/>
    <row r="975" s="82" customFormat="1" x14ac:dyDescent="0.25"/>
    <row r="976" s="82" customFormat="1" x14ac:dyDescent="0.25"/>
    <row r="977" s="82" customFormat="1" x14ac:dyDescent="0.25"/>
    <row r="978" s="82" customFormat="1" x14ac:dyDescent="0.25"/>
    <row r="979" s="82" customFormat="1" x14ac:dyDescent="0.25"/>
    <row r="980" s="82" customFormat="1" x14ac:dyDescent="0.25"/>
    <row r="981" s="82" customFormat="1" x14ac:dyDescent="0.25"/>
    <row r="982" s="82" customFormat="1" x14ac:dyDescent="0.25"/>
    <row r="983" s="82" customFormat="1" x14ac:dyDescent="0.25"/>
    <row r="984" s="82" customFormat="1" x14ac:dyDescent="0.25"/>
    <row r="985" s="82" customFormat="1" x14ac:dyDescent="0.25"/>
    <row r="986" s="82" customFormat="1" x14ac:dyDescent="0.25"/>
    <row r="987" s="82" customFormat="1" x14ac:dyDescent="0.25"/>
    <row r="988" s="82" customFormat="1" x14ac:dyDescent="0.25"/>
    <row r="989" s="82" customFormat="1" x14ac:dyDescent="0.25"/>
    <row r="990" s="82" customFormat="1" x14ac:dyDescent="0.25"/>
    <row r="991" s="82" customFormat="1" x14ac:dyDescent="0.25"/>
    <row r="992" s="82" customFormat="1" x14ac:dyDescent="0.25"/>
    <row r="993" s="82" customFormat="1" x14ac:dyDescent="0.25"/>
    <row r="994" s="82" customFormat="1" x14ac:dyDescent="0.25"/>
    <row r="995" s="82" customFormat="1" x14ac:dyDescent="0.25"/>
    <row r="996" s="82" customFormat="1" x14ac:dyDescent="0.25"/>
    <row r="997" s="82" customFormat="1" x14ac:dyDescent="0.25"/>
    <row r="998" s="82" customFormat="1" x14ac:dyDescent="0.25"/>
    <row r="999" s="82" customFormat="1" x14ac:dyDescent="0.25"/>
    <row r="1000" s="82" customFormat="1" x14ac:dyDescent="0.25"/>
    <row r="1001" s="82" customFormat="1" x14ac:dyDescent="0.25"/>
    <row r="1002" s="82" customFormat="1" x14ac:dyDescent="0.25"/>
    <row r="1003" s="82" customFormat="1" x14ac:dyDescent="0.25"/>
    <row r="1004" s="82" customFormat="1" x14ac:dyDescent="0.25"/>
    <row r="1005" s="82" customFormat="1" x14ac:dyDescent="0.25"/>
    <row r="1006" s="82" customFormat="1" x14ac:dyDescent="0.25"/>
    <row r="1007" s="82" customFormat="1" x14ac:dyDescent="0.25"/>
    <row r="1008" s="82" customFormat="1" x14ac:dyDescent="0.25"/>
    <row r="1009" s="82" customFormat="1" x14ac:dyDescent="0.25"/>
    <row r="1010" s="82" customFormat="1" x14ac:dyDescent="0.25"/>
    <row r="1011" s="82" customFormat="1" x14ac:dyDescent="0.25"/>
    <row r="1012" s="82" customFormat="1" x14ac:dyDescent="0.25"/>
    <row r="1013" s="82" customFormat="1" x14ac:dyDescent="0.25"/>
    <row r="1014" s="82" customFormat="1" x14ac:dyDescent="0.25"/>
    <row r="1015" s="82" customFormat="1" x14ac:dyDescent="0.25"/>
    <row r="1016" s="82" customFormat="1" x14ac:dyDescent="0.25"/>
    <row r="1017" s="82" customFormat="1" x14ac:dyDescent="0.25"/>
    <row r="1018" s="82" customFormat="1" x14ac:dyDescent="0.25"/>
    <row r="1019" s="82" customFormat="1" x14ac:dyDescent="0.25"/>
    <row r="1020" s="82" customFormat="1" x14ac:dyDescent="0.25"/>
    <row r="1021" s="82" customFormat="1" x14ac:dyDescent="0.25"/>
    <row r="1022" s="82" customFormat="1" x14ac:dyDescent="0.25"/>
    <row r="1023" s="82" customFormat="1" x14ac:dyDescent="0.25"/>
    <row r="1024" s="82" customFormat="1" x14ac:dyDescent="0.25"/>
    <row r="1025" s="82" customFormat="1" x14ac:dyDescent="0.25"/>
    <row r="1026" s="82" customFormat="1" x14ac:dyDescent="0.25"/>
    <row r="1027" s="82" customFormat="1" x14ac:dyDescent="0.25"/>
    <row r="1028" s="82" customFormat="1" x14ac:dyDescent="0.25"/>
    <row r="1029" s="82" customFormat="1" x14ac:dyDescent="0.25"/>
    <row r="1030" s="82" customFormat="1" x14ac:dyDescent="0.25"/>
    <row r="1031" s="82" customFormat="1" x14ac:dyDescent="0.25"/>
    <row r="1032" s="82" customFormat="1" x14ac:dyDescent="0.25"/>
    <row r="1033" s="82" customFormat="1" x14ac:dyDescent="0.25"/>
    <row r="1034" s="82" customFormat="1" x14ac:dyDescent="0.25"/>
    <row r="1035" s="82" customFormat="1" x14ac:dyDescent="0.25"/>
    <row r="1036" s="82" customFormat="1" x14ac:dyDescent="0.25"/>
    <row r="1037" s="82" customFormat="1" x14ac:dyDescent="0.25"/>
    <row r="1038" s="82" customFormat="1" x14ac:dyDescent="0.25"/>
    <row r="1039" s="82" customFormat="1" x14ac:dyDescent="0.25"/>
    <row r="1040" s="82" customFormat="1" x14ac:dyDescent="0.25"/>
    <row r="1041" s="82" customFormat="1" x14ac:dyDescent="0.25"/>
    <row r="1042" s="82" customFormat="1" x14ac:dyDescent="0.25"/>
    <row r="1043" s="82" customFormat="1" x14ac:dyDescent="0.25"/>
    <row r="1044" s="82" customFormat="1" x14ac:dyDescent="0.25"/>
    <row r="1045" s="82" customFormat="1" x14ac:dyDescent="0.25"/>
    <row r="1046" s="82" customFormat="1" x14ac:dyDescent="0.25"/>
    <row r="1047" s="82" customFormat="1" x14ac:dyDescent="0.25"/>
    <row r="1048" s="82" customFormat="1" x14ac:dyDescent="0.25"/>
    <row r="1049" s="82" customFormat="1" x14ac:dyDescent="0.25"/>
    <row r="1050" s="82" customFormat="1" x14ac:dyDescent="0.25"/>
    <row r="1051" s="82" customFormat="1" x14ac:dyDescent="0.25"/>
    <row r="1052" s="82" customFormat="1" x14ac:dyDescent="0.25"/>
    <row r="1053" s="82" customFormat="1" x14ac:dyDescent="0.25"/>
    <row r="1054" s="82" customFormat="1" x14ac:dyDescent="0.25"/>
    <row r="1055" s="82" customFormat="1" x14ac:dyDescent="0.25"/>
    <row r="1056" s="82" customFormat="1" x14ac:dyDescent="0.25"/>
    <row r="1057" s="82" customFormat="1" x14ac:dyDescent="0.25"/>
    <row r="1058" s="82" customFormat="1" x14ac:dyDescent="0.25"/>
    <row r="1059" s="82" customFormat="1" x14ac:dyDescent="0.25"/>
    <row r="1060" s="82" customFormat="1" x14ac:dyDescent="0.25"/>
    <row r="1061" s="82" customFormat="1" x14ac:dyDescent="0.25"/>
    <row r="1062" s="82" customFormat="1" x14ac:dyDescent="0.25"/>
    <row r="1063" s="82" customFormat="1" x14ac:dyDescent="0.25"/>
    <row r="1064" s="82" customFormat="1" x14ac:dyDescent="0.25"/>
    <row r="1065" s="82" customFormat="1" x14ac:dyDescent="0.25"/>
    <row r="1066" s="82" customFormat="1" x14ac:dyDescent="0.25"/>
    <row r="1067" s="82" customFormat="1" x14ac:dyDescent="0.25"/>
    <row r="1068" s="82" customFormat="1" x14ac:dyDescent="0.25"/>
    <row r="1069" s="82" customFormat="1" x14ac:dyDescent="0.25"/>
    <row r="1070" s="82" customFormat="1" x14ac:dyDescent="0.25"/>
    <row r="1071" s="82" customFormat="1" x14ac:dyDescent="0.25"/>
    <row r="1072" s="82" customFormat="1" x14ac:dyDescent="0.25"/>
    <row r="1073" s="82" customFormat="1" x14ac:dyDescent="0.25"/>
    <row r="1074" s="82" customFormat="1" x14ac:dyDescent="0.25"/>
    <row r="1075" s="82" customFormat="1" x14ac:dyDescent="0.25"/>
    <row r="1076" s="82" customFormat="1" x14ac:dyDescent="0.25"/>
    <row r="1077" s="82" customFormat="1" x14ac:dyDescent="0.25"/>
    <row r="1078" s="82" customFormat="1" x14ac:dyDescent="0.25"/>
    <row r="1079" s="82" customFormat="1" x14ac:dyDescent="0.25"/>
    <row r="1080" s="82" customFormat="1" x14ac:dyDescent="0.25"/>
    <row r="1081" s="82" customFormat="1" x14ac:dyDescent="0.25"/>
    <row r="1082" s="82" customFormat="1" x14ac:dyDescent="0.25"/>
    <row r="1083" s="82" customFormat="1" x14ac:dyDescent="0.25"/>
    <row r="1084" s="82" customFormat="1" x14ac:dyDescent="0.25"/>
    <row r="1085" s="82" customFormat="1" x14ac:dyDescent="0.25"/>
    <row r="1086" s="82" customFormat="1" x14ac:dyDescent="0.25"/>
    <row r="1087" s="82" customFormat="1" x14ac:dyDescent="0.25"/>
    <row r="1088" s="82" customFormat="1" x14ac:dyDescent="0.25"/>
    <row r="1089" s="82" customFormat="1" x14ac:dyDescent="0.25"/>
    <row r="1090" s="82" customFormat="1" x14ac:dyDescent="0.25"/>
    <row r="1091" s="82" customFormat="1" x14ac:dyDescent="0.25"/>
    <row r="1092" s="82" customFormat="1" x14ac:dyDescent="0.25"/>
    <row r="1093" s="82" customFormat="1" x14ac:dyDescent="0.25"/>
    <row r="1094" s="82" customFormat="1" x14ac:dyDescent="0.25"/>
    <row r="1095" s="82" customFormat="1" x14ac:dyDescent="0.25"/>
    <row r="1096" s="82" customFormat="1" x14ac:dyDescent="0.25"/>
    <row r="1097" s="82" customFormat="1" x14ac:dyDescent="0.25"/>
    <row r="1098" s="82" customFormat="1" x14ac:dyDescent="0.25"/>
    <row r="1099" s="82" customFormat="1" x14ac:dyDescent="0.25"/>
    <row r="1100" s="82" customFormat="1" x14ac:dyDescent="0.25"/>
    <row r="1101" s="82" customFormat="1" x14ac:dyDescent="0.25"/>
    <row r="1102" s="82" customFormat="1" x14ac:dyDescent="0.25"/>
    <row r="1103" s="82" customFormat="1" x14ac:dyDescent="0.25"/>
    <row r="1104" s="82" customFormat="1" x14ac:dyDescent="0.25"/>
    <row r="1105" s="82" customFormat="1" x14ac:dyDescent="0.25"/>
    <row r="1106" s="82" customFormat="1" x14ac:dyDescent="0.25"/>
    <row r="1107" s="82" customFormat="1" x14ac:dyDescent="0.25"/>
    <row r="1108" s="82" customFormat="1" x14ac:dyDescent="0.25"/>
    <row r="1109" s="82" customFormat="1" x14ac:dyDescent="0.25"/>
    <row r="1110" s="82" customFormat="1" x14ac:dyDescent="0.25"/>
    <row r="1111" s="82" customFormat="1" x14ac:dyDescent="0.25"/>
    <row r="1112" s="82" customFormat="1" x14ac:dyDescent="0.25"/>
    <row r="1113" s="82" customFormat="1" x14ac:dyDescent="0.25"/>
    <row r="1114" s="82" customFormat="1" x14ac:dyDescent="0.25"/>
    <row r="1115" s="82" customFormat="1" x14ac:dyDescent="0.25"/>
    <row r="1116" s="82" customFormat="1" x14ac:dyDescent="0.25"/>
    <row r="1117" s="82" customFormat="1" x14ac:dyDescent="0.25"/>
    <row r="1118" s="82" customFormat="1" x14ac:dyDescent="0.25"/>
    <row r="1119" s="82" customFormat="1" x14ac:dyDescent="0.25"/>
    <row r="1120" s="82" customFormat="1" x14ac:dyDescent="0.25"/>
    <row r="1121" s="82" customFormat="1" x14ac:dyDescent="0.25"/>
    <row r="1122" s="82" customFormat="1" x14ac:dyDescent="0.25"/>
    <row r="1123" s="82" customFormat="1" x14ac:dyDescent="0.25"/>
    <row r="1124" s="82" customFormat="1" x14ac:dyDescent="0.25"/>
    <row r="1125" s="82" customFormat="1" x14ac:dyDescent="0.25"/>
    <row r="1126" s="82" customFormat="1" x14ac:dyDescent="0.25"/>
    <row r="1127" s="82" customFormat="1" x14ac:dyDescent="0.25"/>
    <row r="1128" s="82" customFormat="1" x14ac:dyDescent="0.25"/>
    <row r="1129" s="82" customFormat="1" x14ac:dyDescent="0.25"/>
    <row r="1130" s="82" customFormat="1" x14ac:dyDescent="0.25"/>
    <row r="1131" s="82" customFormat="1" x14ac:dyDescent="0.25"/>
    <row r="1132" s="82" customFormat="1" x14ac:dyDescent="0.25"/>
    <row r="1133" s="82" customFormat="1" x14ac:dyDescent="0.25"/>
    <row r="1134" s="82" customFormat="1" x14ac:dyDescent="0.25"/>
    <row r="1135" s="82" customFormat="1" x14ac:dyDescent="0.25"/>
    <row r="1136" s="82" customFormat="1" x14ac:dyDescent="0.25"/>
    <row r="1137" s="82" customFormat="1" x14ac:dyDescent="0.25"/>
    <row r="1138" s="82" customFormat="1" x14ac:dyDescent="0.25"/>
    <row r="1139" s="82" customFormat="1" x14ac:dyDescent="0.25"/>
    <row r="1140" s="82" customFormat="1" x14ac:dyDescent="0.25"/>
    <row r="1141" s="82" customFormat="1" x14ac:dyDescent="0.25"/>
    <row r="1142" s="82" customFormat="1" x14ac:dyDescent="0.25"/>
    <row r="1143" s="82" customFormat="1" x14ac:dyDescent="0.25"/>
    <row r="1144" s="82" customFormat="1" x14ac:dyDescent="0.25"/>
    <row r="1145" s="82" customFormat="1" x14ac:dyDescent="0.25"/>
    <row r="1146" s="82" customFormat="1" x14ac:dyDescent="0.25"/>
    <row r="1147" s="82" customFormat="1" x14ac:dyDescent="0.25"/>
    <row r="1148" s="82" customFormat="1" x14ac:dyDescent="0.25"/>
    <row r="1149" s="82" customFormat="1" x14ac:dyDescent="0.25"/>
    <row r="1150" s="82" customFormat="1" x14ac:dyDescent="0.25"/>
    <row r="1151" s="82" customFormat="1" x14ac:dyDescent="0.25"/>
    <row r="1152" s="82" customFormat="1" x14ac:dyDescent="0.25"/>
    <row r="1153" s="82" customFormat="1" x14ac:dyDescent="0.25"/>
    <row r="1154" s="82" customFormat="1" x14ac:dyDescent="0.25"/>
    <row r="1155" s="82" customFormat="1" x14ac:dyDescent="0.25"/>
    <row r="1156" s="82" customFormat="1" x14ac:dyDescent="0.25"/>
    <row r="1157" s="82" customFormat="1" x14ac:dyDescent="0.25"/>
    <row r="1158" s="82" customFormat="1" x14ac:dyDescent="0.25"/>
    <row r="1159" s="82" customFormat="1" x14ac:dyDescent="0.25"/>
    <row r="1160" s="82" customFormat="1" x14ac:dyDescent="0.25"/>
    <row r="1161" s="82" customFormat="1" x14ac:dyDescent="0.25"/>
    <row r="1162" s="82" customFormat="1" x14ac:dyDescent="0.25"/>
    <row r="1163" s="82" customFormat="1" x14ac:dyDescent="0.25"/>
    <row r="1164" s="82" customFormat="1" x14ac:dyDescent="0.25"/>
    <row r="1165" s="82" customFormat="1" x14ac:dyDescent="0.25"/>
    <row r="1166" s="82" customFormat="1" x14ac:dyDescent="0.25"/>
    <row r="1167" s="82" customFormat="1" x14ac:dyDescent="0.25"/>
    <row r="1168" s="82" customFormat="1" x14ac:dyDescent="0.25"/>
    <row r="1169" s="82" customFormat="1" x14ac:dyDescent="0.25"/>
    <row r="1170" s="82" customFormat="1" x14ac:dyDescent="0.25"/>
    <row r="1171" s="82" customFormat="1" x14ac:dyDescent="0.25"/>
    <row r="1172" s="82" customFormat="1" x14ac:dyDescent="0.25"/>
    <row r="1173" s="82" customFormat="1" x14ac:dyDescent="0.25"/>
    <row r="1174" s="82" customFormat="1" x14ac:dyDescent="0.25"/>
    <row r="1175" s="82" customFormat="1" x14ac:dyDescent="0.25"/>
    <row r="1176" s="82" customFormat="1" x14ac:dyDescent="0.25"/>
    <row r="1177" s="82" customFormat="1" x14ac:dyDescent="0.25"/>
    <row r="1178" s="82" customFormat="1" x14ac:dyDescent="0.25"/>
    <row r="1179" s="82" customFormat="1" x14ac:dyDescent="0.25"/>
    <row r="1180" s="82" customFormat="1" x14ac:dyDescent="0.25"/>
    <row r="1181" s="82" customFormat="1" x14ac:dyDescent="0.25"/>
    <row r="1182" s="82" customFormat="1" x14ac:dyDescent="0.25"/>
    <row r="1183" s="82" customFormat="1" x14ac:dyDescent="0.25"/>
    <row r="1184" s="82" customFormat="1" x14ac:dyDescent="0.25"/>
    <row r="1185" s="82" customFormat="1" x14ac:dyDescent="0.25"/>
    <row r="1186" s="82" customFormat="1" x14ac:dyDescent="0.25"/>
    <row r="1187" s="82" customFormat="1" x14ac:dyDescent="0.25"/>
    <row r="1188" s="82" customFormat="1" x14ac:dyDescent="0.25"/>
    <row r="1189" s="82" customFormat="1" x14ac:dyDescent="0.25"/>
    <row r="1190" s="82" customFormat="1" x14ac:dyDescent="0.25"/>
    <row r="1191" s="82" customFormat="1" x14ac:dyDescent="0.25"/>
    <row r="1192" s="82" customFormat="1" x14ac:dyDescent="0.25"/>
    <row r="1193" s="82" customFormat="1" x14ac:dyDescent="0.25"/>
    <row r="1194" s="82" customFormat="1" x14ac:dyDescent="0.25"/>
    <row r="1195" s="82" customFormat="1" x14ac:dyDescent="0.25"/>
    <row r="1196" s="82" customFormat="1" x14ac:dyDescent="0.25"/>
    <row r="1197" s="82" customFormat="1" x14ac:dyDescent="0.25"/>
    <row r="1198" s="82" customFormat="1" x14ac:dyDescent="0.25"/>
    <row r="1199" s="82" customFormat="1" x14ac:dyDescent="0.25"/>
    <row r="1200" s="82" customFormat="1" x14ac:dyDescent="0.25"/>
    <row r="1201" s="82" customFormat="1" x14ac:dyDescent="0.25"/>
    <row r="1202" s="82" customFormat="1" x14ac:dyDescent="0.25"/>
    <row r="1203" s="82" customFormat="1" x14ac:dyDescent="0.25"/>
    <row r="1204" s="82" customFormat="1" x14ac:dyDescent="0.25"/>
    <row r="1205" s="82" customFormat="1" x14ac:dyDescent="0.25"/>
    <row r="1206" s="82" customFormat="1" x14ac:dyDescent="0.25"/>
    <row r="1207" s="82" customFormat="1" x14ac:dyDescent="0.25"/>
    <row r="1208" s="82" customFormat="1" x14ac:dyDescent="0.25"/>
    <row r="1209" s="82" customFormat="1" x14ac:dyDescent="0.25"/>
    <row r="1210" s="82" customFormat="1" x14ac:dyDescent="0.25"/>
    <row r="1211" s="82" customFormat="1" x14ac:dyDescent="0.25"/>
    <row r="1212" s="82" customFormat="1" x14ac:dyDescent="0.25"/>
    <row r="1213" s="82" customFormat="1" x14ac:dyDescent="0.25"/>
    <row r="1214" s="82" customFormat="1" x14ac:dyDescent="0.25"/>
    <row r="1215" s="82" customFormat="1" x14ac:dyDescent="0.25"/>
    <row r="1216" s="82" customFormat="1" x14ac:dyDescent="0.25"/>
    <row r="1217" s="82" customFormat="1" x14ac:dyDescent="0.25"/>
    <row r="1218" s="82" customFormat="1" x14ac:dyDescent="0.25"/>
    <row r="1219" s="82" customFormat="1" x14ac:dyDescent="0.25"/>
    <row r="1220" s="82" customFormat="1" x14ac:dyDescent="0.25"/>
    <row r="1221" s="82" customFormat="1" x14ac:dyDescent="0.25"/>
    <row r="1222" s="82" customFormat="1" x14ac:dyDescent="0.25"/>
    <row r="1223" s="82" customFormat="1" x14ac:dyDescent="0.25"/>
    <row r="1224" s="82" customFormat="1" x14ac:dyDescent="0.25"/>
    <row r="1225" s="82" customFormat="1" x14ac:dyDescent="0.25"/>
    <row r="1226" s="82" customFormat="1" x14ac:dyDescent="0.25"/>
    <row r="1227" s="82" customFormat="1" x14ac:dyDescent="0.25"/>
    <row r="1228" s="82" customFormat="1" x14ac:dyDescent="0.25"/>
    <row r="1229" s="82" customFormat="1" x14ac:dyDescent="0.25"/>
    <row r="1230" s="82" customFormat="1" x14ac:dyDescent="0.25"/>
    <row r="1231" s="82" customFormat="1" x14ac:dyDescent="0.25"/>
    <row r="1232" s="82" customFormat="1" x14ac:dyDescent="0.25"/>
    <row r="1233" s="82" customFormat="1" x14ac:dyDescent="0.25"/>
    <row r="1234" s="82" customFormat="1" x14ac:dyDescent="0.25"/>
    <row r="1235" s="82" customFormat="1" x14ac:dyDescent="0.25"/>
    <row r="1236" s="82" customFormat="1" x14ac:dyDescent="0.25"/>
    <row r="1237" s="82" customFormat="1" x14ac:dyDescent="0.25"/>
    <row r="1238" s="82" customFormat="1" x14ac:dyDescent="0.25"/>
    <row r="1239" s="82" customFormat="1" x14ac:dyDescent="0.25"/>
    <row r="1240" s="82" customFormat="1" x14ac:dyDescent="0.25"/>
    <row r="1241" s="82" customFormat="1" x14ac:dyDescent="0.25"/>
    <row r="1242" s="82" customFormat="1" x14ac:dyDescent="0.25"/>
    <row r="1243" s="82" customFormat="1" x14ac:dyDescent="0.25"/>
    <row r="1244" s="82" customFormat="1" x14ac:dyDescent="0.25"/>
    <row r="1245" s="82" customFormat="1" x14ac:dyDescent="0.25"/>
    <row r="1246" s="82" customFormat="1" x14ac:dyDescent="0.25"/>
    <row r="1247" s="82" customFormat="1" x14ac:dyDescent="0.25"/>
    <row r="1248" s="82" customFormat="1" x14ac:dyDescent="0.25"/>
    <row r="1249" s="82" customFormat="1" x14ac:dyDescent="0.25"/>
    <row r="1250" s="82" customFormat="1" x14ac:dyDescent="0.25"/>
    <row r="1251" s="82" customFormat="1" x14ac:dyDescent="0.25"/>
    <row r="1252" s="82" customFormat="1" x14ac:dyDescent="0.25"/>
    <row r="1253" s="82" customFormat="1" x14ac:dyDescent="0.25"/>
    <row r="1254" s="82" customFormat="1" x14ac:dyDescent="0.25"/>
    <row r="1255" s="82" customFormat="1" x14ac:dyDescent="0.25"/>
    <row r="1256" s="82" customFormat="1" x14ac:dyDescent="0.25"/>
    <row r="1257" s="82" customFormat="1" x14ac:dyDescent="0.25"/>
    <row r="1258" s="82" customFormat="1" x14ac:dyDescent="0.25"/>
    <row r="1259" s="82" customFormat="1" x14ac:dyDescent="0.25"/>
    <row r="1260" s="82" customFormat="1" x14ac:dyDescent="0.25"/>
    <row r="1261" s="82" customFormat="1" x14ac:dyDescent="0.25"/>
    <row r="1262" s="82" customFormat="1" x14ac:dyDescent="0.25"/>
    <row r="1263" s="82" customFormat="1" x14ac:dyDescent="0.25"/>
    <row r="1264" s="82" customFormat="1" x14ac:dyDescent="0.25"/>
    <row r="1265" s="82" customFormat="1" x14ac:dyDescent="0.25"/>
    <row r="1266" s="82" customFormat="1" x14ac:dyDescent="0.25"/>
    <row r="1267" s="82" customFormat="1" x14ac:dyDescent="0.25"/>
    <row r="1268" s="82" customFormat="1" x14ac:dyDescent="0.25"/>
    <row r="1269" s="82" customFormat="1" x14ac:dyDescent="0.25"/>
    <row r="1270" s="82" customFormat="1" x14ac:dyDescent="0.25"/>
    <row r="1271" s="82" customFormat="1" x14ac:dyDescent="0.25"/>
    <row r="1272" s="82" customFormat="1" x14ac:dyDescent="0.25"/>
    <row r="1273" s="82" customFormat="1" x14ac:dyDescent="0.25"/>
    <row r="1274" s="82" customFormat="1" x14ac:dyDescent="0.25"/>
    <row r="1275" s="82" customFormat="1" x14ac:dyDescent="0.25"/>
    <row r="1276" s="82" customFormat="1" x14ac:dyDescent="0.25"/>
    <row r="1277" s="82" customFormat="1" x14ac:dyDescent="0.25"/>
    <row r="1278" s="82" customFormat="1" x14ac:dyDescent="0.25"/>
    <row r="1279" s="82" customFormat="1" x14ac:dyDescent="0.25"/>
    <row r="1280" s="82" customFormat="1" x14ac:dyDescent="0.25"/>
    <row r="1281" s="82" customFormat="1" x14ac:dyDescent="0.25"/>
    <row r="1282" s="82" customFormat="1" x14ac:dyDescent="0.25"/>
    <row r="1283" s="82" customFormat="1" x14ac:dyDescent="0.25"/>
    <row r="1284" s="82" customFormat="1" x14ac:dyDescent="0.25"/>
    <row r="1285" s="82" customFormat="1" x14ac:dyDescent="0.25"/>
    <row r="1286" s="82" customFormat="1" x14ac:dyDescent="0.25"/>
    <row r="1287" s="82" customFormat="1" x14ac:dyDescent="0.25"/>
    <row r="1288" s="82" customFormat="1" x14ac:dyDescent="0.25"/>
    <row r="1289" s="82" customFormat="1" x14ac:dyDescent="0.25"/>
    <row r="1290" s="82" customFormat="1" x14ac:dyDescent="0.25"/>
    <row r="1291" s="82" customFormat="1" x14ac:dyDescent="0.25"/>
    <row r="1292" s="82" customFormat="1" x14ac:dyDescent="0.25"/>
    <row r="1293" s="82" customFormat="1" x14ac:dyDescent="0.25"/>
    <row r="1294" s="82" customFormat="1" x14ac:dyDescent="0.25"/>
    <row r="1295" s="82" customFormat="1" x14ac:dyDescent="0.25"/>
    <row r="1296" s="82" customFormat="1" x14ac:dyDescent="0.25"/>
    <row r="1297" s="82" customFormat="1" x14ac:dyDescent="0.25"/>
    <row r="1298" s="82" customFormat="1" x14ac:dyDescent="0.25"/>
    <row r="1299" s="82" customFormat="1" x14ac:dyDescent="0.25"/>
    <row r="1300" s="82" customFormat="1" x14ac:dyDescent="0.25"/>
    <row r="1301" s="82" customFormat="1" x14ac:dyDescent="0.25"/>
    <row r="1302" s="82" customFormat="1" x14ac:dyDescent="0.25"/>
    <row r="1303" s="82" customFormat="1" x14ac:dyDescent="0.25"/>
    <row r="1304" s="82" customFormat="1" x14ac:dyDescent="0.25"/>
    <row r="1305" s="82" customFormat="1" x14ac:dyDescent="0.25"/>
    <row r="1306" s="82" customFormat="1" x14ac:dyDescent="0.25"/>
    <row r="1307" s="82" customFormat="1" x14ac:dyDescent="0.25"/>
    <row r="1308" s="82" customFormat="1" x14ac:dyDescent="0.25"/>
    <row r="1309" s="82" customFormat="1" x14ac:dyDescent="0.25"/>
    <row r="1310" s="82" customFormat="1" x14ac:dyDescent="0.25"/>
    <row r="1311" s="82" customFormat="1" x14ac:dyDescent="0.25"/>
    <row r="1312" s="82" customFormat="1" x14ac:dyDescent="0.25"/>
    <row r="1313" s="82" customFormat="1" x14ac:dyDescent="0.25"/>
    <row r="1314" s="82" customFormat="1" x14ac:dyDescent="0.25"/>
    <row r="1315" s="82" customFormat="1" x14ac:dyDescent="0.25"/>
    <row r="1316" s="82" customFormat="1" x14ac:dyDescent="0.25"/>
    <row r="1317" s="82" customFormat="1" x14ac:dyDescent="0.25"/>
    <row r="1318" s="82" customFormat="1" x14ac:dyDescent="0.25"/>
    <row r="1319" s="82" customFormat="1" x14ac:dyDescent="0.25"/>
    <row r="1320" s="82" customFormat="1" x14ac:dyDescent="0.25"/>
    <row r="1321" s="82" customFormat="1" x14ac:dyDescent="0.25"/>
    <row r="1322" s="82" customFormat="1" x14ac:dyDescent="0.25"/>
    <row r="1323" s="82" customFormat="1" x14ac:dyDescent="0.25"/>
    <row r="1324" s="82" customFormat="1" x14ac:dyDescent="0.25"/>
    <row r="1325" s="82" customFormat="1" x14ac:dyDescent="0.25"/>
    <row r="1326" s="82" customFormat="1" x14ac:dyDescent="0.25"/>
    <row r="1327" s="82" customFormat="1" x14ac:dyDescent="0.25"/>
    <row r="1328" s="82" customFormat="1" x14ac:dyDescent="0.25"/>
    <row r="1329" s="82" customFormat="1" x14ac:dyDescent="0.25"/>
    <row r="1330" s="82" customFormat="1" x14ac:dyDescent="0.25"/>
    <row r="1331" s="82" customFormat="1" x14ac:dyDescent="0.25"/>
    <row r="1332" s="82" customFormat="1" x14ac:dyDescent="0.25"/>
    <row r="1333" s="82" customFormat="1" x14ac:dyDescent="0.25"/>
    <row r="1334" s="82" customFormat="1" x14ac:dyDescent="0.25"/>
    <row r="1335" s="82" customFormat="1" x14ac:dyDescent="0.25"/>
    <row r="1336" s="82" customFormat="1" x14ac:dyDescent="0.25"/>
    <row r="1337" s="82" customFormat="1" x14ac:dyDescent="0.25"/>
    <row r="1338" s="82" customFormat="1" x14ac:dyDescent="0.25"/>
    <row r="1339" s="82" customFormat="1" x14ac:dyDescent="0.25"/>
    <row r="1340" s="82" customFormat="1" x14ac:dyDescent="0.25"/>
    <row r="1341" s="82" customFormat="1" x14ac:dyDescent="0.25"/>
    <row r="1342" s="82" customFormat="1" x14ac:dyDescent="0.25"/>
    <row r="1343" s="82" customFormat="1" x14ac:dyDescent="0.25"/>
    <row r="1344" s="82" customFormat="1" x14ac:dyDescent="0.25"/>
    <row r="1345" s="82" customFormat="1" x14ac:dyDescent="0.25"/>
    <row r="1346" s="82" customFormat="1" x14ac:dyDescent="0.25"/>
    <row r="1347" s="82" customFormat="1" x14ac:dyDescent="0.25"/>
    <row r="1348" s="82" customFormat="1" x14ac:dyDescent="0.25"/>
    <row r="1349" s="82" customFormat="1" x14ac:dyDescent="0.25"/>
    <row r="1350" s="82" customFormat="1" x14ac:dyDescent="0.25"/>
    <row r="1351" s="82" customFormat="1" x14ac:dyDescent="0.25"/>
    <row r="1352" s="82" customFormat="1" x14ac:dyDescent="0.25"/>
    <row r="1353" s="82" customFormat="1" x14ac:dyDescent="0.25"/>
    <row r="1354" s="82" customFormat="1" x14ac:dyDescent="0.25"/>
    <row r="1355" s="82" customFormat="1" x14ac:dyDescent="0.25"/>
    <row r="1356" s="82" customFormat="1" x14ac:dyDescent="0.25"/>
    <row r="1357" s="82" customFormat="1" x14ac:dyDescent="0.25"/>
    <row r="1358" s="82" customFormat="1" x14ac:dyDescent="0.25"/>
    <row r="1359" s="82" customFormat="1" x14ac:dyDescent="0.25"/>
    <row r="1360" s="82" customFormat="1" x14ac:dyDescent="0.25"/>
    <row r="1361" s="82" customFormat="1" x14ac:dyDescent="0.25"/>
    <row r="1362" s="82" customFormat="1" x14ac:dyDescent="0.25"/>
    <row r="1363" s="82" customFormat="1" x14ac:dyDescent="0.25"/>
    <row r="1364" s="82" customFormat="1" x14ac:dyDescent="0.25"/>
    <row r="1365" s="82" customFormat="1" x14ac:dyDescent="0.25"/>
    <row r="1366" s="82" customFormat="1" x14ac:dyDescent="0.25"/>
    <row r="1367" s="82" customFormat="1" x14ac:dyDescent="0.25"/>
    <row r="1368" s="82" customFormat="1" x14ac:dyDescent="0.25"/>
    <row r="1369" s="82" customFormat="1" x14ac:dyDescent="0.25"/>
    <row r="1370" s="82" customFormat="1" x14ac:dyDescent="0.25"/>
    <row r="1371" s="82" customFormat="1" x14ac:dyDescent="0.25"/>
    <row r="1372" s="82" customFormat="1" x14ac:dyDescent="0.25"/>
    <row r="1373" s="82" customFormat="1" x14ac:dyDescent="0.25"/>
    <row r="1374" s="82" customFormat="1" x14ac:dyDescent="0.25"/>
    <row r="1375" s="82" customFormat="1" x14ac:dyDescent="0.25"/>
    <row r="1376" s="82" customFormat="1" x14ac:dyDescent="0.25"/>
    <row r="1377" s="82" customFormat="1" x14ac:dyDescent="0.25"/>
    <row r="1378" s="82" customFormat="1" x14ac:dyDescent="0.25"/>
    <row r="1379" s="82" customFormat="1" x14ac:dyDescent="0.25"/>
    <row r="1380" s="82" customFormat="1" x14ac:dyDescent="0.25"/>
    <row r="1381" s="82" customFormat="1" x14ac:dyDescent="0.25"/>
    <row r="1382" s="82" customFormat="1" x14ac:dyDescent="0.25"/>
    <row r="1383" s="82" customFormat="1" x14ac:dyDescent="0.25"/>
    <row r="1384" s="82" customFormat="1" x14ac:dyDescent="0.25"/>
    <row r="1385" s="82" customFormat="1" x14ac:dyDescent="0.25"/>
    <row r="1386" s="82" customFormat="1" x14ac:dyDescent="0.25"/>
    <row r="1387" s="82" customFormat="1" x14ac:dyDescent="0.25"/>
    <row r="1388" s="82" customFormat="1" x14ac:dyDescent="0.25"/>
    <row r="1389" s="82" customFormat="1" x14ac:dyDescent="0.25"/>
    <row r="1390" s="82" customFormat="1" x14ac:dyDescent="0.25"/>
    <row r="1391" s="82" customFormat="1" x14ac:dyDescent="0.25"/>
    <row r="1392" s="82" customFormat="1" x14ac:dyDescent="0.25"/>
    <row r="1393" s="82" customFormat="1" x14ac:dyDescent="0.25"/>
    <row r="1394" s="82" customFormat="1" x14ac:dyDescent="0.25"/>
    <row r="1395" s="82" customFormat="1" x14ac:dyDescent="0.25"/>
    <row r="1396" s="82" customFormat="1" x14ac:dyDescent="0.25"/>
    <row r="1397" s="82" customFormat="1" x14ac:dyDescent="0.25"/>
    <row r="1398" s="82" customFormat="1" x14ac:dyDescent="0.25"/>
    <row r="1399" s="82" customFormat="1" x14ac:dyDescent="0.25"/>
    <row r="1400" s="82" customFormat="1" x14ac:dyDescent="0.25"/>
    <row r="1401" s="82" customFormat="1" x14ac:dyDescent="0.25"/>
    <row r="1402" s="82" customFormat="1" x14ac:dyDescent="0.25"/>
    <row r="1403" s="82" customFormat="1" x14ac:dyDescent="0.25"/>
    <row r="1404" s="82" customFormat="1" x14ac:dyDescent="0.25"/>
    <row r="1405" s="82" customFormat="1" x14ac:dyDescent="0.25"/>
    <row r="1406" s="82" customFormat="1" x14ac:dyDescent="0.25"/>
    <row r="1407" s="82" customFormat="1" x14ac:dyDescent="0.25"/>
    <row r="1408" s="82" customFormat="1" x14ac:dyDescent="0.25"/>
    <row r="1409" s="82" customFormat="1" x14ac:dyDescent="0.25"/>
    <row r="1410" s="82" customFormat="1" x14ac:dyDescent="0.25"/>
    <row r="1411" s="82" customFormat="1" x14ac:dyDescent="0.25"/>
    <row r="1412" s="82" customFormat="1" x14ac:dyDescent="0.25"/>
    <row r="1413" s="82" customFormat="1" x14ac:dyDescent="0.25"/>
    <row r="1414" s="82" customFormat="1" x14ac:dyDescent="0.25"/>
    <row r="1415" s="82" customFormat="1" x14ac:dyDescent="0.25"/>
    <row r="1416" s="82" customFormat="1" x14ac:dyDescent="0.25"/>
    <row r="1417" s="82" customFormat="1" x14ac:dyDescent="0.25"/>
    <row r="1418" s="82" customFormat="1" x14ac:dyDescent="0.25"/>
    <row r="1419" s="82" customFormat="1" x14ac:dyDescent="0.25"/>
    <row r="1420" s="82" customFormat="1" x14ac:dyDescent="0.25"/>
    <row r="1421" s="82" customFormat="1" x14ac:dyDescent="0.25"/>
    <row r="1422" s="82" customFormat="1" x14ac:dyDescent="0.25"/>
    <row r="1423" s="82" customFormat="1" x14ac:dyDescent="0.25"/>
    <row r="1424" s="82" customFormat="1" x14ac:dyDescent="0.25"/>
    <row r="1425" s="82" customFormat="1" x14ac:dyDescent="0.25"/>
    <row r="1426" s="82" customFormat="1" x14ac:dyDescent="0.25"/>
    <row r="1427" s="82" customFormat="1" x14ac:dyDescent="0.25"/>
    <row r="1428" s="82" customFormat="1" x14ac:dyDescent="0.25"/>
    <row r="1429" s="82" customFormat="1" x14ac:dyDescent="0.25"/>
    <row r="1430" s="82" customFormat="1" x14ac:dyDescent="0.25"/>
    <row r="1431" s="82" customFormat="1" x14ac:dyDescent="0.25"/>
    <row r="1432" s="82" customFormat="1" x14ac:dyDescent="0.25"/>
    <row r="1433" s="82" customFormat="1" x14ac:dyDescent="0.25"/>
    <row r="1434" s="82" customFormat="1" x14ac:dyDescent="0.25"/>
    <row r="1435" s="82" customFormat="1" x14ac:dyDescent="0.25"/>
    <row r="1436" s="82" customFormat="1" x14ac:dyDescent="0.25"/>
    <row r="1437" s="82" customFormat="1" x14ac:dyDescent="0.25"/>
    <row r="1438" s="82" customFormat="1" x14ac:dyDescent="0.25"/>
    <row r="1439" s="82" customFormat="1" x14ac:dyDescent="0.25"/>
    <row r="1440" s="82" customFormat="1" x14ac:dyDescent="0.25"/>
    <row r="1441" s="82" customFormat="1" x14ac:dyDescent="0.25"/>
    <row r="1442" s="82" customFormat="1" x14ac:dyDescent="0.25"/>
    <row r="1443" s="82" customFormat="1" x14ac:dyDescent="0.25"/>
    <row r="1444" s="82" customFormat="1" x14ac:dyDescent="0.25"/>
    <row r="1445" s="82" customFormat="1" x14ac:dyDescent="0.25"/>
    <row r="1446" s="82" customFormat="1" x14ac:dyDescent="0.25"/>
    <row r="1447" s="82" customFormat="1" x14ac:dyDescent="0.25"/>
    <row r="1448" s="82" customFormat="1" x14ac:dyDescent="0.25"/>
    <row r="1449" s="82" customFormat="1" x14ac:dyDescent="0.25"/>
    <row r="1450" s="82" customFormat="1" x14ac:dyDescent="0.25"/>
    <row r="1451" s="82" customFormat="1" x14ac:dyDescent="0.25"/>
    <row r="1452" s="82" customFormat="1" x14ac:dyDescent="0.25"/>
    <row r="1453" s="82" customFormat="1" x14ac:dyDescent="0.25"/>
    <row r="1454" s="82" customFormat="1" x14ac:dyDescent="0.25"/>
    <row r="1455" s="82" customFormat="1" x14ac:dyDescent="0.25"/>
    <row r="1456" s="82" customFormat="1" x14ac:dyDescent="0.25"/>
    <row r="1457" s="82" customFormat="1" x14ac:dyDescent="0.25"/>
    <row r="1458" s="82" customFormat="1" x14ac:dyDescent="0.25"/>
    <row r="1459" s="82" customFormat="1" x14ac:dyDescent="0.25"/>
    <row r="1460" s="82" customFormat="1" x14ac:dyDescent="0.25"/>
    <row r="1461" s="82" customFormat="1" x14ac:dyDescent="0.25"/>
    <row r="1462" s="82" customFormat="1" x14ac:dyDescent="0.25"/>
    <row r="1463" s="82" customFormat="1" x14ac:dyDescent="0.25"/>
    <row r="1464" s="82" customFormat="1" x14ac:dyDescent="0.25"/>
    <row r="1465" s="82" customFormat="1" x14ac:dyDescent="0.25"/>
    <row r="1466" s="82" customFormat="1" x14ac:dyDescent="0.25"/>
    <row r="1467" s="82" customFormat="1" x14ac:dyDescent="0.25"/>
    <row r="1468" s="82" customFormat="1" x14ac:dyDescent="0.25"/>
    <row r="1469" s="82" customFormat="1" x14ac:dyDescent="0.25"/>
    <row r="1470" s="82" customFormat="1" x14ac:dyDescent="0.25"/>
    <row r="1471" s="82" customFormat="1" x14ac:dyDescent="0.25"/>
    <row r="1472" s="82" customFormat="1" x14ac:dyDescent="0.25"/>
    <row r="1473" s="82" customFormat="1" x14ac:dyDescent="0.25"/>
    <row r="1474" s="82" customFormat="1" x14ac:dyDescent="0.25"/>
    <row r="1475" s="82" customFormat="1" x14ac:dyDescent="0.25"/>
    <row r="1476" s="82" customFormat="1" x14ac:dyDescent="0.25"/>
    <row r="1477" s="82" customFormat="1" x14ac:dyDescent="0.25"/>
    <row r="1478" s="82" customFormat="1" x14ac:dyDescent="0.25"/>
    <row r="1479" s="82" customFormat="1" x14ac:dyDescent="0.25"/>
    <row r="1480" s="82" customFormat="1" x14ac:dyDescent="0.25"/>
    <row r="1481" s="82" customFormat="1" x14ac:dyDescent="0.25"/>
    <row r="1482" s="82" customFormat="1" x14ac:dyDescent="0.25"/>
    <row r="1483" s="82" customFormat="1" x14ac:dyDescent="0.25"/>
    <row r="1484" s="82" customFormat="1" x14ac:dyDescent="0.25"/>
    <row r="1485" s="82" customFormat="1" x14ac:dyDescent="0.25"/>
    <row r="1486" s="82" customFormat="1" x14ac:dyDescent="0.25"/>
    <row r="1487" s="82" customFormat="1" x14ac:dyDescent="0.25"/>
    <row r="1488" s="82" customFormat="1" x14ac:dyDescent="0.25"/>
    <row r="1489" s="82" customFormat="1" x14ac:dyDescent="0.25"/>
    <row r="1490" s="82" customFormat="1" x14ac:dyDescent="0.25"/>
    <row r="1491" s="82" customFormat="1" x14ac:dyDescent="0.25"/>
    <row r="1492" s="82" customFormat="1" x14ac:dyDescent="0.25"/>
    <row r="1493" s="82" customFormat="1" x14ac:dyDescent="0.25"/>
    <row r="1494" s="82" customFormat="1" x14ac:dyDescent="0.25"/>
    <row r="1495" s="82" customFormat="1" x14ac:dyDescent="0.25"/>
    <row r="1496" s="82" customFormat="1" x14ac:dyDescent="0.25"/>
    <row r="1497" s="82" customFormat="1" x14ac:dyDescent="0.25"/>
    <row r="1498" s="82" customFormat="1" x14ac:dyDescent="0.25"/>
    <row r="1499" s="82" customFormat="1" x14ac:dyDescent="0.25"/>
    <row r="1500" s="82" customFormat="1" x14ac:dyDescent="0.25"/>
    <row r="1501" s="82" customFormat="1" x14ac:dyDescent="0.25"/>
    <row r="1502" s="82" customFormat="1" x14ac:dyDescent="0.25"/>
    <row r="1503" s="82" customFormat="1" x14ac:dyDescent="0.25"/>
    <row r="1504" s="82" customFormat="1" x14ac:dyDescent="0.25"/>
    <row r="1505" s="82" customFormat="1" x14ac:dyDescent="0.25"/>
    <row r="1506" s="82" customFormat="1" x14ac:dyDescent="0.25"/>
    <row r="1507" s="82" customFormat="1" x14ac:dyDescent="0.25"/>
    <row r="1508" s="82" customFormat="1" x14ac:dyDescent="0.25"/>
    <row r="1509" s="82" customFormat="1" x14ac:dyDescent="0.25"/>
    <row r="1510" s="82" customFormat="1" x14ac:dyDescent="0.25"/>
    <row r="1511" s="82" customFormat="1" x14ac:dyDescent="0.25"/>
    <row r="1512" s="82" customFormat="1" x14ac:dyDescent="0.25"/>
    <row r="1513" s="82" customFormat="1" x14ac:dyDescent="0.25"/>
    <row r="1514" s="82" customFormat="1" x14ac:dyDescent="0.25"/>
    <row r="1515" s="82" customFormat="1" x14ac:dyDescent="0.25"/>
    <row r="1516" s="82" customFormat="1" x14ac:dyDescent="0.25"/>
    <row r="1517" s="82" customFormat="1" x14ac:dyDescent="0.25"/>
    <row r="1518" s="82" customFormat="1" x14ac:dyDescent="0.25"/>
    <row r="1519" s="82" customFormat="1" x14ac:dyDescent="0.25"/>
    <row r="1520" s="82" customFormat="1" x14ac:dyDescent="0.25"/>
    <row r="1521" s="82" customFormat="1" x14ac:dyDescent="0.25"/>
    <row r="1522" s="82" customFormat="1" x14ac:dyDescent="0.25"/>
    <row r="1523" s="82" customFormat="1" x14ac:dyDescent="0.25"/>
    <row r="1524" s="82" customFormat="1" x14ac:dyDescent="0.25"/>
    <row r="1525" s="82" customFormat="1" x14ac:dyDescent="0.25"/>
    <row r="1526" s="82" customFormat="1" x14ac:dyDescent="0.25"/>
    <row r="1527" s="82" customFormat="1" x14ac:dyDescent="0.25"/>
    <row r="1528" s="82" customFormat="1" x14ac:dyDescent="0.25"/>
    <row r="1529" s="82" customFormat="1" x14ac:dyDescent="0.25"/>
    <row r="1530" s="82" customFormat="1" x14ac:dyDescent="0.25"/>
    <row r="1531" s="82" customFormat="1" x14ac:dyDescent="0.25"/>
    <row r="1532" s="82" customFormat="1" x14ac:dyDescent="0.25"/>
    <row r="1533" s="82" customFormat="1" x14ac:dyDescent="0.25"/>
    <row r="1534" s="82" customFormat="1" x14ac:dyDescent="0.25"/>
    <row r="1535" s="82" customFormat="1" x14ac:dyDescent="0.25"/>
    <row r="1536" s="82" customFormat="1" x14ac:dyDescent="0.25"/>
    <row r="1537" s="82" customFormat="1" x14ac:dyDescent="0.25"/>
    <row r="1538" s="82" customFormat="1" x14ac:dyDescent="0.25"/>
    <row r="1539" s="82" customFormat="1" x14ac:dyDescent="0.25"/>
    <row r="1540" s="82" customFormat="1" x14ac:dyDescent="0.25"/>
    <row r="1541" s="82" customFormat="1" x14ac:dyDescent="0.25"/>
    <row r="1542" s="82" customFormat="1" x14ac:dyDescent="0.25"/>
    <row r="1543" s="82" customFormat="1" x14ac:dyDescent="0.25"/>
    <row r="1544" s="82" customFormat="1" x14ac:dyDescent="0.25"/>
    <row r="1545" s="82" customFormat="1" x14ac:dyDescent="0.25"/>
    <row r="1546" s="82" customFormat="1" x14ac:dyDescent="0.25"/>
    <row r="1547" s="82" customFormat="1" x14ac:dyDescent="0.25"/>
    <row r="1548" s="82" customFormat="1" x14ac:dyDescent="0.25"/>
    <row r="1549" s="82" customFormat="1" x14ac:dyDescent="0.25"/>
    <row r="1550" s="82" customFormat="1" x14ac:dyDescent="0.25"/>
    <row r="1551" s="82" customFormat="1" x14ac:dyDescent="0.25"/>
    <row r="1552" s="82" customFormat="1" x14ac:dyDescent="0.25"/>
    <row r="1553" s="82" customFormat="1" x14ac:dyDescent="0.25"/>
    <row r="1554" s="82" customFormat="1" x14ac:dyDescent="0.25"/>
    <row r="1555" s="82" customFormat="1" x14ac:dyDescent="0.25"/>
    <row r="1556" s="82" customFormat="1" x14ac:dyDescent="0.25"/>
    <row r="1557" s="82" customFormat="1" x14ac:dyDescent="0.25"/>
    <row r="1558" s="82" customFormat="1" x14ac:dyDescent="0.25"/>
    <row r="1559" s="82" customFormat="1" x14ac:dyDescent="0.25"/>
    <row r="1560" s="82" customFormat="1" x14ac:dyDescent="0.25"/>
    <row r="1561" s="82" customFormat="1" x14ac:dyDescent="0.25"/>
    <row r="1562" s="82" customFormat="1" x14ac:dyDescent="0.25"/>
    <row r="1563" s="82" customFormat="1" x14ac:dyDescent="0.25"/>
    <row r="1564" s="82" customFormat="1" x14ac:dyDescent="0.25"/>
    <row r="1565" s="82" customFormat="1" x14ac:dyDescent="0.25"/>
    <row r="1566" s="82" customFormat="1" x14ac:dyDescent="0.25"/>
    <row r="1567" s="82" customFormat="1" x14ac:dyDescent="0.25"/>
    <row r="1568" s="82" customFormat="1" x14ac:dyDescent="0.25"/>
    <row r="1569" s="82" customFormat="1" x14ac:dyDescent="0.25"/>
    <row r="1570" s="82" customFormat="1" x14ac:dyDescent="0.25"/>
    <row r="1571" s="82" customFormat="1" x14ac:dyDescent="0.25"/>
    <row r="1572" s="82" customFormat="1" x14ac:dyDescent="0.25"/>
    <row r="1573" s="82" customFormat="1" x14ac:dyDescent="0.25"/>
    <row r="1574" s="82" customFormat="1" x14ac:dyDescent="0.25"/>
    <row r="1575" s="82" customFormat="1" x14ac:dyDescent="0.25"/>
    <row r="1576" s="82" customFormat="1" x14ac:dyDescent="0.25"/>
    <row r="1577" s="82" customFormat="1" x14ac:dyDescent="0.25"/>
    <row r="1578" s="82" customFormat="1" x14ac:dyDescent="0.25"/>
    <row r="1579" s="82" customFormat="1" x14ac:dyDescent="0.25"/>
    <row r="1580" s="82" customFormat="1" x14ac:dyDescent="0.25"/>
    <row r="1581" s="82" customFormat="1" x14ac:dyDescent="0.25"/>
    <row r="1582" s="82" customFormat="1" x14ac:dyDescent="0.25"/>
    <row r="1583" s="82" customFormat="1" x14ac:dyDescent="0.25"/>
    <row r="1584" s="82" customFormat="1" x14ac:dyDescent="0.25"/>
    <row r="1585" s="82" customFormat="1" x14ac:dyDescent="0.25"/>
    <row r="1586" s="82" customFormat="1" x14ac:dyDescent="0.25"/>
    <row r="1587" s="82" customFormat="1" x14ac:dyDescent="0.25"/>
    <row r="1588" s="82" customFormat="1" x14ac:dyDescent="0.25"/>
    <row r="1589" s="82" customFormat="1" x14ac:dyDescent="0.25"/>
    <row r="1590" s="82" customFormat="1" x14ac:dyDescent="0.25"/>
    <row r="1591" s="82" customFormat="1" x14ac:dyDescent="0.25"/>
    <row r="1592" s="82" customFormat="1" x14ac:dyDescent="0.25"/>
    <row r="1593" s="82" customFormat="1" x14ac:dyDescent="0.25"/>
    <row r="1594" s="82" customFormat="1" x14ac:dyDescent="0.25"/>
    <row r="1595" s="82" customFormat="1" x14ac:dyDescent="0.25"/>
    <row r="1596" s="82" customFormat="1" x14ac:dyDescent="0.25"/>
    <row r="1597" s="82" customFormat="1" x14ac:dyDescent="0.25"/>
    <row r="1598" s="82" customFormat="1" x14ac:dyDescent="0.25"/>
    <row r="1599" s="82" customFormat="1" x14ac:dyDescent="0.25"/>
    <row r="1600" s="82" customFormat="1" x14ac:dyDescent="0.25"/>
    <row r="1601" s="82" customFormat="1" x14ac:dyDescent="0.25"/>
    <row r="1602" s="82" customFormat="1" x14ac:dyDescent="0.25"/>
    <row r="1603" s="82" customFormat="1" x14ac:dyDescent="0.25"/>
    <row r="1604" s="82" customFormat="1" x14ac:dyDescent="0.25"/>
    <row r="1605" s="82" customFormat="1" x14ac:dyDescent="0.25"/>
    <row r="1606" s="82" customFormat="1" x14ac:dyDescent="0.25"/>
    <row r="1607" s="82" customFormat="1" x14ac:dyDescent="0.25"/>
    <row r="1608" s="82" customFormat="1" x14ac:dyDescent="0.25"/>
    <row r="1609" s="82" customFormat="1" x14ac:dyDescent="0.25"/>
    <row r="1610" s="82" customFormat="1" x14ac:dyDescent="0.25"/>
    <row r="1611" s="82" customFormat="1" x14ac:dyDescent="0.25"/>
    <row r="1612" s="82" customFormat="1" x14ac:dyDescent="0.25"/>
    <row r="1613" s="82" customFormat="1" x14ac:dyDescent="0.25"/>
    <row r="1614" s="82" customFormat="1" x14ac:dyDescent="0.25"/>
    <row r="1615" s="82" customFormat="1" x14ac:dyDescent="0.25"/>
    <row r="1616" s="82" customFormat="1" x14ac:dyDescent="0.25"/>
    <row r="1617" s="82" customFormat="1" x14ac:dyDescent="0.25"/>
    <row r="1618" s="82" customFormat="1" x14ac:dyDescent="0.25"/>
    <row r="1619" s="82" customFormat="1" x14ac:dyDescent="0.25"/>
    <row r="1620" s="82" customFormat="1" x14ac:dyDescent="0.25"/>
    <row r="1621" s="82" customFormat="1" x14ac:dyDescent="0.25"/>
    <row r="1622" s="82" customFormat="1" x14ac:dyDescent="0.25"/>
    <row r="1623" s="82" customFormat="1" x14ac:dyDescent="0.25"/>
    <row r="1624" s="82" customFormat="1" x14ac:dyDescent="0.25"/>
    <row r="1625" s="82" customFormat="1" x14ac:dyDescent="0.25"/>
    <row r="1626" s="82" customFormat="1" x14ac:dyDescent="0.25"/>
    <row r="1627" s="82" customFormat="1" x14ac:dyDescent="0.25"/>
    <row r="1628" s="82" customFormat="1" x14ac:dyDescent="0.25"/>
    <row r="1629" s="82" customFormat="1" x14ac:dyDescent="0.25"/>
    <row r="1630" s="82" customFormat="1" x14ac:dyDescent="0.25"/>
    <row r="1631" s="82" customFormat="1" x14ac:dyDescent="0.25"/>
    <row r="1632" s="82" customFormat="1" x14ac:dyDescent="0.25"/>
    <row r="1633" s="82" customFormat="1" x14ac:dyDescent="0.25"/>
    <row r="1634" s="82" customFormat="1" x14ac:dyDescent="0.25"/>
    <row r="1635" s="82" customFormat="1" x14ac:dyDescent="0.25"/>
    <row r="1636" s="82" customFormat="1" x14ac:dyDescent="0.25"/>
    <row r="1637" s="82" customFormat="1" x14ac:dyDescent="0.25"/>
    <row r="1638" s="82" customFormat="1" x14ac:dyDescent="0.25"/>
    <row r="1639" s="82" customFormat="1" x14ac:dyDescent="0.25"/>
    <row r="1640" s="82" customFormat="1" x14ac:dyDescent="0.25"/>
    <row r="1641" s="82" customFormat="1" x14ac:dyDescent="0.25"/>
    <row r="1642" s="82" customFormat="1" x14ac:dyDescent="0.25"/>
    <row r="1643" s="82" customFormat="1" x14ac:dyDescent="0.25"/>
    <row r="1644" s="82" customFormat="1" x14ac:dyDescent="0.25"/>
    <row r="1645" s="82" customFormat="1" x14ac:dyDescent="0.25"/>
    <row r="1646" s="82" customFormat="1" x14ac:dyDescent="0.25"/>
    <row r="1647" s="82" customFormat="1" x14ac:dyDescent="0.25"/>
    <row r="1648" s="82" customFormat="1" x14ac:dyDescent="0.25"/>
    <row r="1649" s="82" customFormat="1" x14ac:dyDescent="0.25"/>
    <row r="1650" s="82" customFormat="1" x14ac:dyDescent="0.25"/>
    <row r="1651" s="82" customFormat="1" x14ac:dyDescent="0.25"/>
    <row r="1652" s="82" customFormat="1" x14ac:dyDescent="0.25"/>
    <row r="1653" s="82" customFormat="1" x14ac:dyDescent="0.25"/>
    <row r="1654" s="82" customFormat="1" x14ac:dyDescent="0.25"/>
    <row r="1655" s="82" customFormat="1" x14ac:dyDescent="0.25"/>
    <row r="1656" s="82" customFormat="1" x14ac:dyDescent="0.25"/>
    <row r="1657" s="82" customFormat="1" x14ac:dyDescent="0.25"/>
    <row r="1658" s="82" customFormat="1" x14ac:dyDescent="0.25"/>
    <row r="1659" s="82" customFormat="1" x14ac:dyDescent="0.25"/>
    <row r="1660" s="82" customFormat="1" x14ac:dyDescent="0.25"/>
    <row r="1661" s="82" customFormat="1" x14ac:dyDescent="0.25"/>
    <row r="1662" s="82" customFormat="1" x14ac:dyDescent="0.25"/>
    <row r="1663" s="82" customFormat="1" x14ac:dyDescent="0.25"/>
    <row r="1664" s="82" customFormat="1" x14ac:dyDescent="0.25"/>
    <row r="1665" s="82" customFormat="1" x14ac:dyDescent="0.25"/>
    <row r="1666" s="82" customFormat="1" x14ac:dyDescent="0.25"/>
    <row r="1667" s="82" customFormat="1" x14ac:dyDescent="0.25"/>
    <row r="1668" s="82" customFormat="1" x14ac:dyDescent="0.25"/>
    <row r="1669" s="82" customFormat="1" x14ac:dyDescent="0.25"/>
    <row r="1670" s="82" customFormat="1" x14ac:dyDescent="0.25"/>
    <row r="1671" s="82" customFormat="1" x14ac:dyDescent="0.25"/>
    <row r="1672" s="82" customFormat="1" x14ac:dyDescent="0.25"/>
    <row r="1673" s="82" customFormat="1" x14ac:dyDescent="0.25"/>
    <row r="1674" s="82" customFormat="1" x14ac:dyDescent="0.25"/>
    <row r="1675" s="82" customFormat="1" x14ac:dyDescent="0.25"/>
    <row r="1676" s="82" customFormat="1" x14ac:dyDescent="0.25"/>
    <row r="1677" s="82" customFormat="1" x14ac:dyDescent="0.25"/>
    <row r="1678" s="82" customFormat="1" x14ac:dyDescent="0.25"/>
    <row r="1679" s="82" customFormat="1" x14ac:dyDescent="0.25"/>
    <row r="1680" s="82" customFormat="1" x14ac:dyDescent="0.25"/>
    <row r="1681" s="82" customFormat="1" x14ac:dyDescent="0.25"/>
    <row r="1682" s="82" customFormat="1" x14ac:dyDescent="0.25"/>
    <row r="1683" s="82" customFormat="1" x14ac:dyDescent="0.25"/>
    <row r="1684" s="82" customFormat="1" x14ac:dyDescent="0.25"/>
    <row r="1685" s="82" customFormat="1" x14ac:dyDescent="0.25"/>
    <row r="1686" s="82" customFormat="1" x14ac:dyDescent="0.25"/>
    <row r="1687" s="82" customFormat="1" x14ac:dyDescent="0.25"/>
    <row r="1688" s="82" customFormat="1" x14ac:dyDescent="0.25"/>
    <row r="1689" s="82" customFormat="1" x14ac:dyDescent="0.25"/>
    <row r="1690" s="82" customFormat="1" x14ac:dyDescent="0.25"/>
    <row r="1691" s="82" customFormat="1" x14ac:dyDescent="0.25"/>
    <row r="1692" s="82" customFormat="1" x14ac:dyDescent="0.25"/>
    <row r="1693" s="82" customFormat="1" x14ac:dyDescent="0.25"/>
    <row r="1694" s="82" customFormat="1" x14ac:dyDescent="0.25"/>
    <row r="1695" s="82" customFormat="1" x14ac:dyDescent="0.25"/>
    <row r="1696" s="82" customFormat="1" x14ac:dyDescent="0.25"/>
    <row r="1697" s="82" customFormat="1" x14ac:dyDescent="0.25"/>
    <row r="1698" s="82" customFormat="1" x14ac:dyDescent="0.25"/>
    <row r="1699" s="82" customFormat="1" x14ac:dyDescent="0.25"/>
    <row r="1700" s="82" customFormat="1" x14ac:dyDescent="0.25"/>
    <row r="1701" s="82" customFormat="1" x14ac:dyDescent="0.25"/>
    <row r="1702" s="82" customFormat="1" x14ac:dyDescent="0.25"/>
    <row r="1703" s="82" customFormat="1" x14ac:dyDescent="0.25"/>
    <row r="1704" s="82" customFormat="1" x14ac:dyDescent="0.25"/>
    <row r="1705" s="82" customFormat="1" x14ac:dyDescent="0.25"/>
    <row r="1706" s="82" customFormat="1" x14ac:dyDescent="0.25"/>
    <row r="1707" s="82" customFormat="1" x14ac:dyDescent="0.25"/>
    <row r="1708" s="82" customFormat="1" x14ac:dyDescent="0.25"/>
    <row r="1709" s="82" customFormat="1" x14ac:dyDescent="0.25"/>
    <row r="1710" s="82" customFormat="1" x14ac:dyDescent="0.25"/>
    <row r="1711" s="82" customFormat="1" x14ac:dyDescent="0.25"/>
    <row r="1712" s="82" customFormat="1" x14ac:dyDescent="0.25"/>
    <row r="1713" s="82" customFormat="1" x14ac:dyDescent="0.25"/>
    <row r="1714" s="82" customFormat="1" x14ac:dyDescent="0.25"/>
    <row r="1715" s="82" customFormat="1" x14ac:dyDescent="0.25"/>
    <row r="1716" s="82" customFormat="1" x14ac:dyDescent="0.25"/>
    <row r="1717" s="82" customFormat="1" x14ac:dyDescent="0.25"/>
    <row r="1718" s="82" customFormat="1" x14ac:dyDescent="0.25"/>
    <row r="1719" s="82" customFormat="1" x14ac:dyDescent="0.25"/>
    <row r="1720" s="82" customFormat="1" x14ac:dyDescent="0.25"/>
    <row r="1721" s="82" customFormat="1" x14ac:dyDescent="0.25"/>
    <row r="1722" s="82" customFormat="1" x14ac:dyDescent="0.25"/>
    <row r="1723" s="82" customFormat="1" x14ac:dyDescent="0.25"/>
    <row r="1724" s="82" customFormat="1" x14ac:dyDescent="0.25"/>
    <row r="1725" s="82" customFormat="1" x14ac:dyDescent="0.25"/>
    <row r="1726" s="82" customFormat="1" x14ac:dyDescent="0.25"/>
    <row r="1727" s="82" customFormat="1" x14ac:dyDescent="0.25"/>
    <row r="1728" s="82" customFormat="1" x14ac:dyDescent="0.25"/>
    <row r="1729" s="82" customFormat="1" x14ac:dyDescent="0.25"/>
    <row r="1730" s="82" customFormat="1" x14ac:dyDescent="0.25"/>
    <row r="1731" s="82" customFormat="1" x14ac:dyDescent="0.25"/>
    <row r="1732" s="82" customFormat="1" x14ac:dyDescent="0.25"/>
    <row r="1733" s="82" customFormat="1" x14ac:dyDescent="0.25"/>
    <row r="1734" s="82" customFormat="1" x14ac:dyDescent="0.25"/>
    <row r="1735" s="82" customFormat="1" x14ac:dyDescent="0.25"/>
    <row r="1736" s="82" customFormat="1" x14ac:dyDescent="0.25"/>
    <row r="1737" s="82" customFormat="1" x14ac:dyDescent="0.25"/>
    <row r="1738" s="82" customFormat="1" x14ac:dyDescent="0.25"/>
    <row r="1739" s="82" customFormat="1" x14ac:dyDescent="0.25"/>
    <row r="1740" s="82" customFormat="1" x14ac:dyDescent="0.25"/>
    <row r="1741" s="82" customFormat="1" x14ac:dyDescent="0.25"/>
    <row r="1742" s="82" customFormat="1" x14ac:dyDescent="0.25"/>
    <row r="1743" s="82" customFormat="1" x14ac:dyDescent="0.25"/>
    <row r="1744" s="82" customFormat="1" x14ac:dyDescent="0.25"/>
    <row r="1745" s="82" customFormat="1" x14ac:dyDescent="0.25"/>
    <row r="1746" s="82" customFormat="1" x14ac:dyDescent="0.25"/>
    <row r="1747" s="82" customFormat="1" x14ac:dyDescent="0.25"/>
    <row r="1748" s="82" customFormat="1" x14ac:dyDescent="0.25"/>
    <row r="1749" s="82" customFormat="1" x14ac:dyDescent="0.25"/>
    <row r="1750" s="82" customFormat="1" x14ac:dyDescent="0.25"/>
    <row r="1751" s="82" customFormat="1" x14ac:dyDescent="0.25"/>
    <row r="1752" s="82" customFormat="1" x14ac:dyDescent="0.25"/>
    <row r="1753" s="82" customFormat="1" x14ac:dyDescent="0.25"/>
    <row r="1754" s="82" customFormat="1" x14ac:dyDescent="0.25"/>
    <row r="1755" s="82" customFormat="1" x14ac:dyDescent="0.25"/>
    <row r="1756" s="82" customFormat="1" x14ac:dyDescent="0.25"/>
    <row r="1757" s="82" customFormat="1" x14ac:dyDescent="0.25"/>
    <row r="1758" s="82" customFormat="1" x14ac:dyDescent="0.25"/>
    <row r="1759" s="82" customFormat="1" x14ac:dyDescent="0.25"/>
    <row r="1760" s="82" customFormat="1" x14ac:dyDescent="0.25"/>
    <row r="1761" s="82" customFormat="1" x14ac:dyDescent="0.25"/>
    <row r="1762" s="82" customFormat="1" x14ac:dyDescent="0.25"/>
    <row r="1763" s="82" customFormat="1" x14ac:dyDescent="0.25"/>
    <row r="1764" s="82" customFormat="1" x14ac:dyDescent="0.25"/>
    <row r="1765" s="82" customFormat="1" x14ac:dyDescent="0.25"/>
    <row r="1766" s="82" customFormat="1" x14ac:dyDescent="0.25"/>
    <row r="1767" s="82" customFormat="1" x14ac:dyDescent="0.25"/>
    <row r="1768" s="82" customFormat="1" x14ac:dyDescent="0.25"/>
    <row r="1769" s="82" customFormat="1" x14ac:dyDescent="0.25"/>
    <row r="1770" s="82" customFormat="1" x14ac:dyDescent="0.25"/>
    <row r="1771" s="82" customFormat="1" x14ac:dyDescent="0.25"/>
    <row r="1772" s="82" customFormat="1" x14ac:dyDescent="0.25"/>
    <row r="1773" s="82" customFormat="1" x14ac:dyDescent="0.25"/>
    <row r="1774" s="82" customFormat="1" x14ac:dyDescent="0.25"/>
    <row r="1775" s="82" customFormat="1" x14ac:dyDescent="0.25"/>
    <row r="1776" s="82" customFormat="1" x14ac:dyDescent="0.25"/>
    <row r="1777" s="82" customFormat="1" x14ac:dyDescent="0.25"/>
    <row r="1778" s="82" customFormat="1" x14ac:dyDescent="0.25"/>
    <row r="1779" s="82" customFormat="1" x14ac:dyDescent="0.25"/>
    <row r="1780" s="82" customFormat="1" x14ac:dyDescent="0.25"/>
    <row r="1781" s="82" customFormat="1" x14ac:dyDescent="0.25"/>
    <row r="1782" s="82" customFormat="1" x14ac:dyDescent="0.25"/>
    <row r="1783" s="82" customFormat="1" x14ac:dyDescent="0.25"/>
    <row r="1784" s="82" customFormat="1" x14ac:dyDescent="0.25"/>
    <row r="1785" s="82" customFormat="1" x14ac:dyDescent="0.25"/>
    <row r="1786" s="82" customFormat="1" x14ac:dyDescent="0.25"/>
    <row r="1787" s="82" customFormat="1" x14ac:dyDescent="0.25"/>
    <row r="1788" s="82" customFormat="1" x14ac:dyDescent="0.25"/>
    <row r="1789" s="82" customFormat="1" x14ac:dyDescent="0.25"/>
    <row r="1790" s="82" customFormat="1" x14ac:dyDescent="0.25"/>
    <row r="1791" s="82" customFormat="1" x14ac:dyDescent="0.25"/>
    <row r="1792" s="82" customFormat="1" x14ac:dyDescent="0.25"/>
    <row r="1793" s="82" customFormat="1" x14ac:dyDescent="0.25"/>
    <row r="1794" s="82" customFormat="1" x14ac:dyDescent="0.25"/>
    <row r="1795" s="82" customFormat="1" x14ac:dyDescent="0.25"/>
    <row r="1796" s="82" customFormat="1" x14ac:dyDescent="0.25"/>
    <row r="1797" s="82" customFormat="1" x14ac:dyDescent="0.25"/>
    <row r="1798" s="82" customFormat="1" x14ac:dyDescent="0.25"/>
    <row r="1799" s="82" customFormat="1" x14ac:dyDescent="0.25"/>
    <row r="1800" s="82" customFormat="1" x14ac:dyDescent="0.25"/>
    <row r="1801" s="82" customFormat="1" x14ac:dyDescent="0.25"/>
    <row r="1802" s="82" customFormat="1" x14ac:dyDescent="0.25"/>
    <row r="1803" s="82" customFormat="1" x14ac:dyDescent="0.25"/>
    <row r="1804" s="82" customFormat="1" x14ac:dyDescent="0.25"/>
    <row r="1805" s="82" customFormat="1" x14ac:dyDescent="0.25"/>
    <row r="1806" s="82" customFormat="1" x14ac:dyDescent="0.25"/>
    <row r="1807" s="82" customFormat="1" x14ac:dyDescent="0.25"/>
    <row r="1808" s="82" customFormat="1" x14ac:dyDescent="0.25"/>
    <row r="1809" s="82" customFormat="1" x14ac:dyDescent="0.25"/>
    <row r="1810" s="82" customFormat="1" x14ac:dyDescent="0.25"/>
    <row r="1811" s="82" customFormat="1" x14ac:dyDescent="0.25"/>
    <row r="1812" s="82" customFormat="1" x14ac:dyDescent="0.25"/>
    <row r="1813" s="82" customFormat="1" x14ac:dyDescent="0.25"/>
    <row r="1814" s="82" customFormat="1" x14ac:dyDescent="0.25"/>
    <row r="1815" s="82" customFormat="1" x14ac:dyDescent="0.25"/>
    <row r="1816" s="82" customFormat="1" x14ac:dyDescent="0.25"/>
    <row r="1817" s="82" customFormat="1" x14ac:dyDescent="0.25"/>
    <row r="1818" s="82" customFormat="1" x14ac:dyDescent="0.25"/>
    <row r="1819" s="82" customFormat="1" x14ac:dyDescent="0.25"/>
    <row r="1820" s="82" customFormat="1" x14ac:dyDescent="0.25"/>
    <row r="1821" s="82" customFormat="1" x14ac:dyDescent="0.25"/>
    <row r="1822" s="82" customFormat="1" x14ac:dyDescent="0.25"/>
    <row r="1823" s="82" customFormat="1" x14ac:dyDescent="0.25"/>
    <row r="1824" s="82" customFormat="1" x14ac:dyDescent="0.25"/>
    <row r="1825" s="82" customFormat="1" x14ac:dyDescent="0.25"/>
    <row r="1826" s="82" customFormat="1" x14ac:dyDescent="0.25"/>
    <row r="1827" s="82" customFormat="1" x14ac:dyDescent="0.25"/>
    <row r="1828" s="82" customFormat="1" x14ac:dyDescent="0.25"/>
    <row r="1829" s="82" customFormat="1" x14ac:dyDescent="0.25"/>
    <row r="1830" s="82" customFormat="1" x14ac:dyDescent="0.25"/>
    <row r="1831" s="82" customFormat="1" x14ac:dyDescent="0.25"/>
    <row r="1832" s="82" customFormat="1" x14ac:dyDescent="0.25"/>
    <row r="1833" s="82" customFormat="1" x14ac:dyDescent="0.25"/>
    <row r="1834" s="82" customFormat="1" x14ac:dyDescent="0.25"/>
    <row r="1835" s="82" customFormat="1" x14ac:dyDescent="0.25"/>
    <row r="1836" s="82" customFormat="1" x14ac:dyDescent="0.25"/>
    <row r="1837" s="82" customFormat="1" x14ac:dyDescent="0.25"/>
    <row r="1838" s="82" customFormat="1" x14ac:dyDescent="0.25"/>
    <row r="1839" s="82" customFormat="1" x14ac:dyDescent="0.25"/>
    <row r="1840" s="82" customFormat="1" x14ac:dyDescent="0.25"/>
    <row r="1841" s="82" customFormat="1" x14ac:dyDescent="0.25"/>
    <row r="1842" s="82" customFormat="1" x14ac:dyDescent="0.25"/>
    <row r="1843" s="82" customFormat="1" x14ac:dyDescent="0.25"/>
    <row r="1844" s="82" customFormat="1" x14ac:dyDescent="0.25"/>
    <row r="1845" s="82" customFormat="1" x14ac:dyDescent="0.25"/>
    <row r="1846" s="82" customFormat="1" x14ac:dyDescent="0.25"/>
    <row r="1847" s="82" customFormat="1" x14ac:dyDescent="0.25"/>
    <row r="1848" s="82" customFormat="1" x14ac:dyDescent="0.25"/>
    <row r="1849" s="82" customFormat="1" x14ac:dyDescent="0.25"/>
    <row r="1850" s="82" customFormat="1" x14ac:dyDescent="0.25"/>
    <row r="1851" s="82" customFormat="1" x14ac:dyDescent="0.25"/>
    <row r="1852" s="82" customFormat="1" x14ac:dyDescent="0.25"/>
    <row r="1853" s="82" customFormat="1" x14ac:dyDescent="0.25"/>
    <row r="1854" s="82" customFormat="1" x14ac:dyDescent="0.25"/>
    <row r="1855" s="82" customFormat="1" x14ac:dyDescent="0.25"/>
    <row r="1856" s="82" customFormat="1" x14ac:dyDescent="0.25"/>
    <row r="1857" s="82" customFormat="1" x14ac:dyDescent="0.25"/>
    <row r="1858" s="82" customFormat="1" x14ac:dyDescent="0.25"/>
    <row r="1859" s="82" customFormat="1" x14ac:dyDescent="0.25"/>
    <row r="1860" s="82" customFormat="1" x14ac:dyDescent="0.25"/>
    <row r="1861" s="82" customFormat="1" x14ac:dyDescent="0.25"/>
    <row r="1862" s="82" customFormat="1" x14ac:dyDescent="0.25"/>
    <row r="1863" s="82" customFormat="1" x14ac:dyDescent="0.25"/>
    <row r="1864" s="82" customFormat="1" x14ac:dyDescent="0.25"/>
    <row r="1865" s="82" customFormat="1" x14ac:dyDescent="0.25"/>
    <row r="1866" s="82" customFormat="1" x14ac:dyDescent="0.25"/>
    <row r="1867" s="82" customFormat="1" x14ac:dyDescent="0.25"/>
    <row r="1868" s="82" customFormat="1" x14ac:dyDescent="0.25"/>
    <row r="1869" s="82" customFormat="1" x14ac:dyDescent="0.25"/>
    <row r="1870" s="82" customFormat="1" x14ac:dyDescent="0.25"/>
    <row r="1871" s="82" customFormat="1" x14ac:dyDescent="0.25"/>
    <row r="1872" s="82" customFormat="1" x14ac:dyDescent="0.25"/>
    <row r="1873" s="82" customFormat="1" x14ac:dyDescent="0.25"/>
    <row r="1874" s="82" customFormat="1" x14ac:dyDescent="0.25"/>
    <row r="1875" s="82" customFormat="1" x14ac:dyDescent="0.25"/>
    <row r="1876" s="82" customFormat="1" x14ac:dyDescent="0.25"/>
    <row r="1877" s="82" customFormat="1" x14ac:dyDescent="0.25"/>
    <row r="1878" s="82" customFormat="1" x14ac:dyDescent="0.25"/>
    <row r="1879" s="82" customFormat="1" x14ac:dyDescent="0.25"/>
    <row r="1880" s="82" customFormat="1" x14ac:dyDescent="0.25"/>
    <row r="1881" s="82" customFormat="1" x14ac:dyDescent="0.25"/>
    <row r="1882" s="82" customFormat="1" x14ac:dyDescent="0.25"/>
    <row r="1883" s="82" customFormat="1" x14ac:dyDescent="0.25"/>
    <row r="1884" s="82" customFormat="1" x14ac:dyDescent="0.25"/>
    <row r="1885" s="82" customFormat="1" x14ac:dyDescent="0.25"/>
    <row r="1886" s="82" customFormat="1" x14ac:dyDescent="0.25"/>
    <row r="1887" s="82" customFormat="1" x14ac:dyDescent="0.25"/>
    <row r="1888" s="82" customFormat="1" x14ac:dyDescent="0.25"/>
    <row r="1889" s="82" customFormat="1" x14ac:dyDescent="0.25"/>
    <row r="1890" s="82" customFormat="1" x14ac:dyDescent="0.25"/>
    <row r="1891" s="82" customFormat="1" x14ac:dyDescent="0.25"/>
    <row r="1892" s="82" customFormat="1" x14ac:dyDescent="0.25"/>
    <row r="1893" s="82" customFormat="1" x14ac:dyDescent="0.25"/>
    <row r="1894" s="82" customFormat="1" x14ac:dyDescent="0.25"/>
    <row r="1895" s="82" customFormat="1" x14ac:dyDescent="0.25"/>
    <row r="1896" s="82" customFormat="1" x14ac:dyDescent="0.25"/>
    <row r="1897" s="82" customFormat="1" x14ac:dyDescent="0.25"/>
    <row r="1898" s="82" customFormat="1" x14ac:dyDescent="0.25"/>
    <row r="1899" s="82" customFormat="1" x14ac:dyDescent="0.25"/>
    <row r="1900" s="82" customFormat="1" x14ac:dyDescent="0.25"/>
    <row r="1901" s="82" customFormat="1" x14ac:dyDescent="0.25"/>
    <row r="1902" s="82" customFormat="1" x14ac:dyDescent="0.25"/>
    <row r="1903" s="82" customFormat="1" x14ac:dyDescent="0.25"/>
    <row r="1904" s="82" customFormat="1" x14ac:dyDescent="0.25"/>
    <row r="1905" s="82" customFormat="1" x14ac:dyDescent="0.25"/>
    <row r="1906" s="82" customFormat="1" x14ac:dyDescent="0.25"/>
    <row r="1907" s="82" customFormat="1" x14ac:dyDescent="0.25"/>
    <row r="1908" s="82" customFormat="1" x14ac:dyDescent="0.25"/>
    <row r="1909" s="82" customFormat="1" x14ac:dyDescent="0.25"/>
    <row r="1910" s="82" customFormat="1" x14ac:dyDescent="0.25"/>
    <row r="1911" s="82" customFormat="1" x14ac:dyDescent="0.25"/>
    <row r="1912" s="82" customFormat="1" x14ac:dyDescent="0.25"/>
    <row r="1913" s="82" customFormat="1" x14ac:dyDescent="0.25"/>
    <row r="1914" s="82" customFormat="1" x14ac:dyDescent="0.25"/>
    <row r="1915" s="82" customFormat="1" x14ac:dyDescent="0.25"/>
    <row r="1916" s="82" customFormat="1" x14ac:dyDescent="0.25"/>
    <row r="1917" s="82" customFormat="1" x14ac:dyDescent="0.25"/>
    <row r="1918" s="82" customFormat="1" x14ac:dyDescent="0.25"/>
    <row r="1919" s="82" customFormat="1" x14ac:dyDescent="0.25"/>
    <row r="1920" s="82" customFormat="1" x14ac:dyDescent="0.25"/>
    <row r="1921" s="82" customFormat="1" x14ac:dyDescent="0.25"/>
    <row r="1922" s="82" customFormat="1" x14ac:dyDescent="0.25"/>
    <row r="1923" s="82" customFormat="1" x14ac:dyDescent="0.25"/>
    <row r="1924" s="82" customFormat="1" x14ac:dyDescent="0.25"/>
    <row r="1925" s="82" customFormat="1" x14ac:dyDescent="0.25"/>
    <row r="1926" s="82" customFormat="1" x14ac:dyDescent="0.25"/>
    <row r="1927" s="82" customFormat="1" x14ac:dyDescent="0.25"/>
    <row r="1928" s="82" customFormat="1" x14ac:dyDescent="0.25"/>
    <row r="1929" s="82" customFormat="1" x14ac:dyDescent="0.25"/>
    <row r="1930" s="82" customFormat="1" x14ac:dyDescent="0.25"/>
    <row r="1931" s="82" customFormat="1" x14ac:dyDescent="0.25"/>
    <row r="1932" s="82" customFormat="1" x14ac:dyDescent="0.25"/>
    <row r="1933" s="82" customFormat="1" x14ac:dyDescent="0.25"/>
    <row r="1934" s="82" customFormat="1" x14ac:dyDescent="0.25"/>
    <row r="1935" s="82" customFormat="1" x14ac:dyDescent="0.25"/>
    <row r="1936" s="82" customFormat="1" x14ac:dyDescent="0.25"/>
    <row r="1937" s="82" customFormat="1" x14ac:dyDescent="0.25"/>
    <row r="1938" s="82" customFormat="1" x14ac:dyDescent="0.25"/>
    <row r="1939" s="82" customFormat="1" x14ac:dyDescent="0.25"/>
    <row r="1940" s="82" customFormat="1" x14ac:dyDescent="0.25"/>
    <row r="1941" s="82" customFormat="1" x14ac:dyDescent="0.25"/>
    <row r="1942" s="82" customFormat="1" x14ac:dyDescent="0.25"/>
    <row r="1943" s="82" customFormat="1" x14ac:dyDescent="0.25"/>
    <row r="1944" s="82" customFormat="1" x14ac:dyDescent="0.25"/>
    <row r="1945" s="82" customFormat="1" x14ac:dyDescent="0.25"/>
    <row r="1946" s="82" customFormat="1" x14ac:dyDescent="0.25"/>
    <row r="1947" s="82" customFormat="1" x14ac:dyDescent="0.25"/>
    <row r="1948" s="82" customFormat="1" x14ac:dyDescent="0.25"/>
    <row r="1949" s="82" customFormat="1" x14ac:dyDescent="0.25"/>
    <row r="1950" s="82" customFormat="1" x14ac:dyDescent="0.25"/>
    <row r="1951" s="82" customFormat="1" x14ac:dyDescent="0.25"/>
    <row r="1952" s="82" customFormat="1" x14ac:dyDescent="0.25"/>
    <row r="1953" s="82" customFormat="1" x14ac:dyDescent="0.25"/>
    <row r="1954" s="82" customFormat="1" x14ac:dyDescent="0.25"/>
    <row r="1955" s="82" customFormat="1" x14ac:dyDescent="0.25"/>
    <row r="1956" s="82" customFormat="1" x14ac:dyDescent="0.25"/>
    <row r="1957" s="82" customFormat="1" x14ac:dyDescent="0.25"/>
    <row r="1958" s="82" customFormat="1" x14ac:dyDescent="0.25"/>
    <row r="1959" s="82" customFormat="1" x14ac:dyDescent="0.25"/>
    <row r="1960" s="82" customFormat="1" x14ac:dyDescent="0.25"/>
    <row r="1961" s="82" customFormat="1" x14ac:dyDescent="0.25"/>
    <row r="1962" s="82" customFormat="1" x14ac:dyDescent="0.25"/>
    <row r="1963" s="82" customFormat="1" x14ac:dyDescent="0.25"/>
    <row r="1964" s="82" customFormat="1" x14ac:dyDescent="0.25"/>
    <row r="1965" s="82" customFormat="1" x14ac:dyDescent="0.25"/>
    <row r="1966" s="82" customFormat="1" x14ac:dyDescent="0.25"/>
    <row r="1967" s="82" customFormat="1" x14ac:dyDescent="0.25"/>
    <row r="1968" s="82" customFormat="1" x14ac:dyDescent="0.25"/>
    <row r="1969" s="82" customFormat="1" x14ac:dyDescent="0.25"/>
    <row r="1970" s="82" customFormat="1" x14ac:dyDescent="0.25"/>
    <row r="1971" s="82" customFormat="1" x14ac:dyDescent="0.25"/>
    <row r="1972" s="82" customFormat="1" x14ac:dyDescent="0.25"/>
    <row r="1973" s="82" customFormat="1" x14ac:dyDescent="0.25"/>
    <row r="1974" s="82" customFormat="1" x14ac:dyDescent="0.25"/>
    <row r="1975" s="82" customFormat="1" x14ac:dyDescent="0.25"/>
    <row r="1976" s="82" customFormat="1" x14ac:dyDescent="0.25"/>
    <row r="1977" s="82" customFormat="1" x14ac:dyDescent="0.25"/>
    <row r="1978" s="82" customFormat="1" x14ac:dyDescent="0.25"/>
    <row r="1979" s="82" customFormat="1" x14ac:dyDescent="0.25"/>
    <row r="1980" s="82" customFormat="1" x14ac:dyDescent="0.25"/>
    <row r="1981" s="82" customFormat="1" x14ac:dyDescent="0.25"/>
    <row r="1982" s="82" customFormat="1" x14ac:dyDescent="0.25"/>
    <row r="1983" s="82" customFormat="1" x14ac:dyDescent="0.25"/>
    <row r="1984" s="82" customFormat="1" x14ac:dyDescent="0.25"/>
    <row r="1985" s="82" customFormat="1" x14ac:dyDescent="0.25"/>
    <row r="1986" s="82" customFormat="1" x14ac:dyDescent="0.25"/>
    <row r="1987" s="82" customFormat="1" x14ac:dyDescent="0.25"/>
    <row r="1988" s="82" customFormat="1" x14ac:dyDescent="0.25"/>
    <row r="1989" s="82" customFormat="1" x14ac:dyDescent="0.25"/>
    <row r="1990" s="82" customFormat="1" x14ac:dyDescent="0.25"/>
    <row r="1991" s="82" customFormat="1" x14ac:dyDescent="0.25"/>
    <row r="1992" s="82" customFormat="1" x14ac:dyDescent="0.25"/>
    <row r="1993" s="82" customFormat="1" x14ac:dyDescent="0.25"/>
    <row r="1994" s="82" customFormat="1" x14ac:dyDescent="0.25"/>
    <row r="1995" s="82" customFormat="1" x14ac:dyDescent="0.25"/>
    <row r="1996" s="82" customFormat="1" x14ac:dyDescent="0.25"/>
    <row r="1997" s="82" customFormat="1" x14ac:dyDescent="0.25"/>
    <row r="1998" s="82" customFormat="1" x14ac:dyDescent="0.25"/>
    <row r="1999" s="82" customFormat="1" x14ac:dyDescent="0.25"/>
    <row r="2000" s="82" customFormat="1" x14ac:dyDescent="0.25"/>
    <row r="2001" s="82" customFormat="1" x14ac:dyDescent="0.25"/>
    <row r="2002" s="82" customFormat="1" x14ac:dyDescent="0.25"/>
    <row r="2003" s="82" customFormat="1" x14ac:dyDescent="0.25"/>
    <row r="2004" s="82" customFormat="1" x14ac:dyDescent="0.25"/>
    <row r="2005" s="82" customFormat="1" x14ac:dyDescent="0.25"/>
    <row r="2006" s="82" customFormat="1" x14ac:dyDescent="0.25"/>
    <row r="2007" s="82" customFormat="1" x14ac:dyDescent="0.25"/>
    <row r="2008" s="82" customFormat="1" x14ac:dyDescent="0.25"/>
    <row r="2009" s="82" customFormat="1" x14ac:dyDescent="0.25"/>
    <row r="2010" s="82" customFormat="1" x14ac:dyDescent="0.25"/>
    <row r="2011" s="82" customFormat="1" x14ac:dyDescent="0.25"/>
    <row r="2012" s="82" customFormat="1" x14ac:dyDescent="0.25"/>
    <row r="2013" s="82" customFormat="1" x14ac:dyDescent="0.25"/>
    <row r="2014" s="82" customFormat="1" x14ac:dyDescent="0.25"/>
    <row r="2015" s="82" customFormat="1" x14ac:dyDescent="0.25"/>
    <row r="2016" s="82" customFormat="1" x14ac:dyDescent="0.25"/>
    <row r="2017" s="82" customFormat="1" x14ac:dyDescent="0.25"/>
    <row r="2018" s="82" customFormat="1" x14ac:dyDescent="0.25"/>
    <row r="2019" s="82" customFormat="1" x14ac:dyDescent="0.25"/>
    <row r="2020" s="82" customFormat="1" x14ac:dyDescent="0.25"/>
    <row r="2021" s="82" customFormat="1" x14ac:dyDescent="0.25"/>
    <row r="2022" s="82" customFormat="1" x14ac:dyDescent="0.25"/>
    <row r="2023" s="82" customFormat="1" x14ac:dyDescent="0.25"/>
    <row r="2024" s="82" customFormat="1" x14ac:dyDescent="0.25"/>
    <row r="2025" s="82" customFormat="1" x14ac:dyDescent="0.25"/>
    <row r="2026" s="82" customFormat="1" x14ac:dyDescent="0.25"/>
    <row r="2027" s="82" customFormat="1" x14ac:dyDescent="0.25"/>
    <row r="2028" s="82" customFormat="1" x14ac:dyDescent="0.25"/>
    <row r="2029" s="82" customFormat="1" x14ac:dyDescent="0.25"/>
    <row r="2030" s="82" customFormat="1" x14ac:dyDescent="0.25"/>
    <row r="2031" s="82" customFormat="1" x14ac:dyDescent="0.25"/>
    <row r="2032" s="82" customFormat="1" x14ac:dyDescent="0.25"/>
    <row r="2033" s="82" customFormat="1" x14ac:dyDescent="0.25"/>
    <row r="2034" s="82" customFormat="1" x14ac:dyDescent="0.25"/>
    <row r="2035" s="82" customFormat="1" x14ac:dyDescent="0.25"/>
    <row r="2036" s="82" customFormat="1" x14ac:dyDescent="0.25"/>
    <row r="2037" s="82" customFormat="1" x14ac:dyDescent="0.25"/>
    <row r="2038" s="82" customFormat="1" x14ac:dyDescent="0.25"/>
    <row r="2039" s="82" customFormat="1" x14ac:dyDescent="0.25"/>
    <row r="2040" s="82" customFormat="1" x14ac:dyDescent="0.25"/>
    <row r="2041" s="82" customFormat="1" x14ac:dyDescent="0.25"/>
    <row r="2042" s="82" customFormat="1" x14ac:dyDescent="0.25"/>
    <row r="2043" s="82" customFormat="1" x14ac:dyDescent="0.25"/>
    <row r="2044" s="82" customFormat="1" x14ac:dyDescent="0.25"/>
    <row r="2045" s="82" customFormat="1" x14ac:dyDescent="0.25"/>
    <row r="2046" s="82" customFormat="1" x14ac:dyDescent="0.25"/>
    <row r="2047" s="82" customFormat="1" x14ac:dyDescent="0.25"/>
    <row r="2048" s="82" customFormat="1" x14ac:dyDescent="0.25"/>
    <row r="2049" s="82" customFormat="1" x14ac:dyDescent="0.25"/>
    <row r="2050" s="82" customFormat="1" x14ac:dyDescent="0.25"/>
    <row r="2051" s="82" customFormat="1" x14ac:dyDescent="0.25"/>
    <row r="2052" s="82" customFormat="1" x14ac:dyDescent="0.25"/>
    <row r="2053" s="82" customFormat="1" x14ac:dyDescent="0.25"/>
    <row r="2054" s="82" customFormat="1" x14ac:dyDescent="0.25"/>
    <row r="2055" s="82" customFormat="1" x14ac:dyDescent="0.25"/>
    <row r="2056" s="82" customFormat="1" x14ac:dyDescent="0.25"/>
    <row r="2057" s="82" customFormat="1" x14ac:dyDescent="0.25"/>
    <row r="2058" s="82" customFormat="1" x14ac:dyDescent="0.25"/>
    <row r="2059" s="82" customFormat="1" x14ac:dyDescent="0.25"/>
    <row r="2060" s="82" customFormat="1" x14ac:dyDescent="0.25"/>
    <row r="2061" s="82" customFormat="1" x14ac:dyDescent="0.25"/>
    <row r="2062" s="82" customFormat="1" x14ac:dyDescent="0.25"/>
    <row r="2063" s="82" customFormat="1" x14ac:dyDescent="0.25"/>
    <row r="2064" s="82" customFormat="1" x14ac:dyDescent="0.25"/>
    <row r="2065" s="82" customFormat="1" x14ac:dyDescent="0.25"/>
    <row r="2066" s="82" customFormat="1" x14ac:dyDescent="0.25"/>
    <row r="2067" s="82" customFormat="1" x14ac:dyDescent="0.25"/>
    <row r="2068" s="82" customFormat="1" x14ac:dyDescent="0.25"/>
    <row r="2069" s="82" customFormat="1" x14ac:dyDescent="0.25"/>
    <row r="2070" s="82" customFormat="1" x14ac:dyDescent="0.25"/>
    <row r="2071" s="82" customFormat="1" x14ac:dyDescent="0.25"/>
    <row r="2072" s="82" customFormat="1" x14ac:dyDescent="0.25"/>
    <row r="2073" s="82" customFormat="1" x14ac:dyDescent="0.25"/>
    <row r="2074" s="82" customFormat="1" x14ac:dyDescent="0.25"/>
    <row r="2075" s="82" customFormat="1" x14ac:dyDescent="0.25"/>
    <row r="2076" s="82" customFormat="1" x14ac:dyDescent="0.25"/>
    <row r="2077" s="82" customFormat="1" x14ac:dyDescent="0.25"/>
    <row r="2078" s="82" customFormat="1" x14ac:dyDescent="0.25"/>
    <row r="2079" s="82" customFormat="1" x14ac:dyDescent="0.25"/>
    <row r="2080" s="82" customFormat="1" x14ac:dyDescent="0.25"/>
    <row r="2081" s="82" customFormat="1" x14ac:dyDescent="0.25"/>
    <row r="2082" s="82" customFormat="1" x14ac:dyDescent="0.25"/>
    <row r="2083" s="82" customFormat="1" x14ac:dyDescent="0.25"/>
    <row r="2084" s="82" customFormat="1" x14ac:dyDescent="0.25"/>
    <row r="2085" s="82" customFormat="1" x14ac:dyDescent="0.25"/>
    <row r="2086" s="82" customFormat="1" x14ac:dyDescent="0.25"/>
    <row r="2087" s="82" customFormat="1" x14ac:dyDescent="0.25"/>
    <row r="2088" s="82" customFormat="1" x14ac:dyDescent="0.25"/>
    <row r="2089" s="82" customFormat="1" x14ac:dyDescent="0.25"/>
    <row r="2090" s="82" customFormat="1" x14ac:dyDescent="0.25"/>
    <row r="2091" s="82" customFormat="1" x14ac:dyDescent="0.25"/>
    <row r="2092" s="82" customFormat="1" x14ac:dyDescent="0.25"/>
    <row r="2093" s="82" customFormat="1" x14ac:dyDescent="0.25"/>
    <row r="2094" s="82" customFormat="1" x14ac:dyDescent="0.25"/>
    <row r="2095" s="82" customFormat="1" x14ac:dyDescent="0.25"/>
    <row r="2096" s="82" customFormat="1" x14ac:dyDescent="0.25"/>
    <row r="2097" s="82" customFormat="1" x14ac:dyDescent="0.25"/>
    <row r="2098" s="82" customFormat="1" x14ac:dyDescent="0.25"/>
    <row r="2099" s="82" customFormat="1" x14ac:dyDescent="0.25"/>
    <row r="2100" s="82" customFormat="1" x14ac:dyDescent="0.25"/>
    <row r="2101" s="82" customFormat="1" x14ac:dyDescent="0.25"/>
    <row r="2102" s="82" customFormat="1" x14ac:dyDescent="0.25"/>
    <row r="2103" s="82" customFormat="1" x14ac:dyDescent="0.25"/>
    <row r="2104" s="82" customFormat="1" x14ac:dyDescent="0.25"/>
    <row r="2105" s="82" customFormat="1" x14ac:dyDescent="0.25"/>
    <row r="2106" s="82" customFormat="1" x14ac:dyDescent="0.25"/>
    <row r="2107" s="82" customFormat="1" x14ac:dyDescent="0.25"/>
    <row r="2108" s="82" customFormat="1" x14ac:dyDescent="0.25"/>
    <row r="2109" s="82" customFormat="1" x14ac:dyDescent="0.25"/>
    <row r="2110" s="82" customFormat="1" x14ac:dyDescent="0.25"/>
    <row r="2111" s="82" customFormat="1" x14ac:dyDescent="0.25"/>
    <row r="2112" s="82" customFormat="1" x14ac:dyDescent="0.25"/>
    <row r="2113" s="82" customFormat="1" x14ac:dyDescent="0.25"/>
    <row r="2114" s="82" customFormat="1" x14ac:dyDescent="0.25"/>
    <row r="2115" s="82" customFormat="1" x14ac:dyDescent="0.25"/>
    <row r="2116" s="82" customFormat="1" x14ac:dyDescent="0.25"/>
    <row r="2117" s="82" customFormat="1" x14ac:dyDescent="0.25"/>
    <row r="2118" s="82" customFormat="1" x14ac:dyDescent="0.25"/>
    <row r="2119" s="82" customFormat="1" x14ac:dyDescent="0.25"/>
    <row r="2120" s="82" customFormat="1" x14ac:dyDescent="0.25"/>
    <row r="2121" s="82" customFormat="1" x14ac:dyDescent="0.25"/>
    <row r="2122" s="82" customFormat="1" x14ac:dyDescent="0.25"/>
    <row r="2123" s="82" customFormat="1" x14ac:dyDescent="0.25"/>
    <row r="2124" s="82" customFormat="1" x14ac:dyDescent="0.25"/>
    <row r="2125" s="82" customFormat="1" x14ac:dyDescent="0.25"/>
    <row r="2126" s="82" customFormat="1" x14ac:dyDescent="0.25"/>
    <row r="2127" s="82" customFormat="1" x14ac:dyDescent="0.25"/>
    <row r="2128" s="82" customFormat="1" x14ac:dyDescent="0.25"/>
    <row r="2129" s="82" customFormat="1" x14ac:dyDescent="0.25"/>
    <row r="2130" s="82" customFormat="1" x14ac:dyDescent="0.25"/>
    <row r="2131" s="82" customFormat="1" x14ac:dyDescent="0.25"/>
    <row r="2132" s="82" customFormat="1" x14ac:dyDescent="0.25"/>
    <row r="2133" s="82" customFormat="1" x14ac:dyDescent="0.25"/>
    <row r="2134" s="82" customFormat="1" x14ac:dyDescent="0.25"/>
    <row r="2135" s="82" customFormat="1" x14ac:dyDescent="0.25"/>
    <row r="2136" s="82" customFormat="1" x14ac:dyDescent="0.25"/>
    <row r="2137" s="82" customFormat="1" x14ac:dyDescent="0.25"/>
    <row r="2138" s="82" customFormat="1" x14ac:dyDescent="0.25"/>
    <row r="2139" s="82" customFormat="1" x14ac:dyDescent="0.25"/>
    <row r="2140" s="82" customFormat="1" x14ac:dyDescent="0.25"/>
    <row r="2141" s="82" customFormat="1" x14ac:dyDescent="0.25"/>
    <row r="2142" s="82" customFormat="1" x14ac:dyDescent="0.25"/>
    <row r="2143" s="82" customFormat="1" x14ac:dyDescent="0.25"/>
    <row r="2144" s="82" customFormat="1" x14ac:dyDescent="0.25"/>
    <row r="2145" s="82" customFormat="1" x14ac:dyDescent="0.25"/>
    <row r="2146" s="82" customFormat="1" x14ac:dyDescent="0.25"/>
    <row r="2147" s="82" customFormat="1" x14ac:dyDescent="0.25"/>
    <row r="2148" s="82" customFormat="1" x14ac:dyDescent="0.25"/>
    <row r="2149" s="82" customFormat="1" x14ac:dyDescent="0.25"/>
    <row r="2150" s="82" customFormat="1" x14ac:dyDescent="0.25"/>
    <row r="2151" s="82" customFormat="1" x14ac:dyDescent="0.25"/>
    <row r="2152" s="82" customFormat="1" x14ac:dyDescent="0.25"/>
    <row r="2153" s="82" customFormat="1" x14ac:dyDescent="0.25"/>
    <row r="2154" s="82" customFormat="1" x14ac:dyDescent="0.25"/>
    <row r="2155" s="82" customFormat="1" x14ac:dyDescent="0.25"/>
    <row r="2156" s="82" customFormat="1" x14ac:dyDescent="0.25"/>
    <row r="2157" s="82" customFormat="1" x14ac:dyDescent="0.25"/>
    <row r="2158" s="82" customFormat="1" x14ac:dyDescent="0.25"/>
    <row r="2159" s="82" customFormat="1" x14ac:dyDescent="0.25"/>
    <row r="2160" s="82" customFormat="1" x14ac:dyDescent="0.25"/>
    <row r="2161" s="82" customFormat="1" x14ac:dyDescent="0.25"/>
    <row r="2162" s="82" customFormat="1" x14ac:dyDescent="0.25"/>
    <row r="2163" s="82" customFormat="1" x14ac:dyDescent="0.25"/>
    <row r="2164" s="82" customFormat="1" x14ac:dyDescent="0.25"/>
    <row r="2165" s="82" customFormat="1" x14ac:dyDescent="0.25"/>
    <row r="2166" s="82" customFormat="1" x14ac:dyDescent="0.25"/>
    <row r="2167" s="82" customFormat="1" x14ac:dyDescent="0.25"/>
    <row r="2168" s="82" customFormat="1" x14ac:dyDescent="0.25"/>
    <row r="2169" s="82" customFormat="1" x14ac:dyDescent="0.25"/>
    <row r="2170" s="82" customFormat="1" x14ac:dyDescent="0.25"/>
    <row r="2171" s="82" customFormat="1" x14ac:dyDescent="0.25"/>
    <row r="2172" s="82" customFormat="1" x14ac:dyDescent="0.25"/>
    <row r="2173" s="82" customFormat="1" x14ac:dyDescent="0.25"/>
    <row r="2174" s="82" customFormat="1" x14ac:dyDescent="0.25"/>
    <row r="2175" s="82" customFormat="1" x14ac:dyDescent="0.25"/>
    <row r="2176" s="82" customFormat="1" x14ac:dyDescent="0.25"/>
    <row r="2177" s="82" customFormat="1" x14ac:dyDescent="0.25"/>
    <row r="2178" s="82" customFormat="1" x14ac:dyDescent="0.25"/>
    <row r="2179" s="82" customFormat="1" x14ac:dyDescent="0.25"/>
    <row r="2180" s="82" customFormat="1" x14ac:dyDescent="0.25"/>
    <row r="2181" s="82" customFormat="1" x14ac:dyDescent="0.25"/>
    <row r="2182" s="82" customFormat="1" x14ac:dyDescent="0.25"/>
    <row r="2183" s="82" customFormat="1" x14ac:dyDescent="0.25"/>
    <row r="2184" s="82" customFormat="1" x14ac:dyDescent="0.25"/>
    <row r="2185" s="82" customFormat="1" x14ac:dyDescent="0.25"/>
    <row r="2186" s="82" customFormat="1" x14ac:dyDescent="0.25"/>
    <row r="2187" s="82" customFormat="1" x14ac:dyDescent="0.25"/>
    <row r="2188" s="82" customFormat="1" x14ac:dyDescent="0.25"/>
    <row r="2189" s="82" customFormat="1" x14ac:dyDescent="0.25"/>
    <row r="2190" s="82" customFormat="1" x14ac:dyDescent="0.25"/>
    <row r="2191" s="82" customFormat="1" x14ac:dyDescent="0.25"/>
    <row r="2192" s="82" customFormat="1" x14ac:dyDescent="0.25"/>
    <row r="2193" s="82" customFormat="1" x14ac:dyDescent="0.25"/>
    <row r="2194" s="82" customFormat="1" x14ac:dyDescent="0.25"/>
    <row r="2195" s="82" customFormat="1" x14ac:dyDescent="0.25"/>
    <row r="2196" s="82" customFormat="1" x14ac:dyDescent="0.25"/>
    <row r="2197" s="82" customFormat="1" x14ac:dyDescent="0.25"/>
    <row r="2198" s="82" customFormat="1" x14ac:dyDescent="0.25"/>
    <row r="2199" s="82" customFormat="1" x14ac:dyDescent="0.25"/>
    <row r="2200" s="82" customFormat="1" x14ac:dyDescent="0.25"/>
    <row r="2201" s="82" customFormat="1" x14ac:dyDescent="0.25"/>
    <row r="2202" s="82" customFormat="1" x14ac:dyDescent="0.25"/>
    <row r="2203" s="82" customFormat="1" x14ac:dyDescent="0.25"/>
    <row r="2204" s="82" customFormat="1" x14ac:dyDescent="0.25"/>
    <row r="2205" s="82" customFormat="1" x14ac:dyDescent="0.25"/>
    <row r="2206" s="82" customFormat="1" x14ac:dyDescent="0.25"/>
    <row r="2207" s="82" customFormat="1" x14ac:dyDescent="0.25"/>
    <row r="2208" s="82" customFormat="1" x14ac:dyDescent="0.25"/>
    <row r="2209" s="82" customFormat="1" x14ac:dyDescent="0.25"/>
    <row r="2210" s="82" customFormat="1" x14ac:dyDescent="0.25"/>
    <row r="2211" s="82" customFormat="1" x14ac:dyDescent="0.25"/>
    <row r="2212" s="82" customFormat="1" x14ac:dyDescent="0.25"/>
    <row r="2213" s="82" customFormat="1" x14ac:dyDescent="0.25"/>
    <row r="2214" s="82" customFormat="1" x14ac:dyDescent="0.25"/>
    <row r="2215" s="82" customFormat="1" x14ac:dyDescent="0.25"/>
    <row r="2216" s="82" customFormat="1" x14ac:dyDescent="0.25"/>
    <row r="2217" s="82" customFormat="1" x14ac:dyDescent="0.25"/>
    <row r="2218" s="82" customFormat="1" x14ac:dyDescent="0.25"/>
    <row r="2219" s="82" customFormat="1" x14ac:dyDescent="0.25"/>
    <row r="2220" s="82" customFormat="1" x14ac:dyDescent="0.25"/>
    <row r="2221" s="82" customFormat="1" x14ac:dyDescent="0.25"/>
    <row r="2222" s="82" customFormat="1" x14ac:dyDescent="0.25"/>
    <row r="2223" s="82" customFormat="1" x14ac:dyDescent="0.25"/>
    <row r="2224" s="82" customFormat="1" x14ac:dyDescent="0.25"/>
    <row r="2225" s="82" customFormat="1" x14ac:dyDescent="0.25"/>
    <row r="2226" s="82" customFormat="1" x14ac:dyDescent="0.25"/>
    <row r="2227" s="82" customFormat="1" x14ac:dyDescent="0.25"/>
    <row r="2228" s="82" customFormat="1" x14ac:dyDescent="0.25"/>
    <row r="2229" s="82" customFormat="1" x14ac:dyDescent="0.25"/>
    <row r="2230" s="82" customFormat="1" x14ac:dyDescent="0.25"/>
    <row r="2231" s="82" customFormat="1" x14ac:dyDescent="0.25"/>
    <row r="2232" s="82" customFormat="1" x14ac:dyDescent="0.25"/>
    <row r="2233" s="82" customFormat="1" x14ac:dyDescent="0.25"/>
    <row r="2234" s="82" customFormat="1" x14ac:dyDescent="0.25"/>
    <row r="2235" s="82" customFormat="1" x14ac:dyDescent="0.25"/>
    <row r="2236" s="82" customFormat="1" x14ac:dyDescent="0.25"/>
    <row r="2237" s="82" customFormat="1" x14ac:dyDescent="0.25"/>
    <row r="2238" s="82" customFormat="1" x14ac:dyDescent="0.25"/>
    <row r="2239" s="82" customFormat="1" x14ac:dyDescent="0.25"/>
    <row r="2240" s="82" customFormat="1" x14ac:dyDescent="0.25"/>
    <row r="2241" s="82" customFormat="1" x14ac:dyDescent="0.25"/>
    <row r="2242" s="82" customFormat="1" x14ac:dyDescent="0.25"/>
    <row r="2243" s="82" customFormat="1" x14ac:dyDescent="0.25"/>
    <row r="2244" s="82" customFormat="1" x14ac:dyDescent="0.25"/>
    <row r="2245" s="82" customFormat="1" x14ac:dyDescent="0.25"/>
    <row r="2246" s="82" customFormat="1" x14ac:dyDescent="0.25"/>
    <row r="2247" s="82" customFormat="1" x14ac:dyDescent="0.25"/>
    <row r="2248" s="82" customFormat="1" x14ac:dyDescent="0.25"/>
    <row r="2249" s="82" customFormat="1" x14ac:dyDescent="0.25"/>
    <row r="2250" s="82" customFormat="1" x14ac:dyDescent="0.25"/>
    <row r="2251" s="82" customFormat="1" x14ac:dyDescent="0.25"/>
    <row r="2252" s="82" customFormat="1" x14ac:dyDescent="0.25"/>
    <row r="2253" s="82" customFormat="1" x14ac:dyDescent="0.25"/>
    <row r="2254" s="82" customFormat="1" x14ac:dyDescent="0.25"/>
    <row r="2255" s="82" customFormat="1" x14ac:dyDescent="0.25"/>
    <row r="2256" s="82" customFormat="1" x14ac:dyDescent="0.25"/>
    <row r="2257" s="82" customFormat="1" x14ac:dyDescent="0.25"/>
    <row r="2258" s="82" customFormat="1" x14ac:dyDescent="0.25"/>
    <row r="2259" s="82" customFormat="1" x14ac:dyDescent="0.25"/>
    <row r="2260" s="82" customFormat="1" x14ac:dyDescent="0.25"/>
    <row r="2261" s="82" customFormat="1" x14ac:dyDescent="0.25"/>
    <row r="2262" s="82" customFormat="1" x14ac:dyDescent="0.25"/>
    <row r="2263" s="82" customFormat="1" x14ac:dyDescent="0.25"/>
    <row r="2264" s="82" customFormat="1" x14ac:dyDescent="0.25"/>
    <row r="2265" s="82" customFormat="1" x14ac:dyDescent="0.25"/>
    <row r="2266" s="82" customFormat="1" x14ac:dyDescent="0.25"/>
    <row r="2267" s="82" customFormat="1" x14ac:dyDescent="0.25"/>
    <row r="2268" s="82" customFormat="1" x14ac:dyDescent="0.25"/>
    <row r="2269" s="82" customFormat="1" x14ac:dyDescent="0.25"/>
    <row r="2270" s="82" customFormat="1" x14ac:dyDescent="0.25"/>
    <row r="2271" s="82" customFormat="1" x14ac:dyDescent="0.25"/>
    <row r="2272" s="82" customFormat="1" x14ac:dyDescent="0.25"/>
    <row r="2273" s="82" customFormat="1" x14ac:dyDescent="0.25"/>
    <row r="2274" s="82" customFormat="1" x14ac:dyDescent="0.25"/>
    <row r="2275" s="82" customFormat="1" x14ac:dyDescent="0.25"/>
    <row r="2276" s="82" customFormat="1" x14ac:dyDescent="0.25"/>
    <row r="2277" s="82" customFormat="1" x14ac:dyDescent="0.25"/>
    <row r="2278" s="82" customFormat="1" x14ac:dyDescent="0.25"/>
    <row r="2279" s="82" customFormat="1" x14ac:dyDescent="0.25"/>
    <row r="2280" s="82" customFormat="1" x14ac:dyDescent="0.25"/>
    <row r="2281" s="82" customFormat="1" x14ac:dyDescent="0.25"/>
    <row r="2282" s="82" customFormat="1" x14ac:dyDescent="0.25"/>
    <row r="2283" s="82" customFormat="1" x14ac:dyDescent="0.25"/>
    <row r="2284" s="82" customFormat="1" x14ac:dyDescent="0.25"/>
    <row r="2285" s="82" customFormat="1" x14ac:dyDescent="0.25"/>
    <row r="2286" s="82" customFormat="1" x14ac:dyDescent="0.25"/>
    <row r="2287" s="82" customFormat="1" x14ac:dyDescent="0.25"/>
    <row r="2288" s="82" customFormat="1" x14ac:dyDescent="0.25"/>
    <row r="2289" s="82" customFormat="1" x14ac:dyDescent="0.25"/>
    <row r="2290" s="82" customFormat="1" x14ac:dyDescent="0.25"/>
    <row r="2291" s="82" customFormat="1" x14ac:dyDescent="0.25"/>
    <row r="2292" s="82" customFormat="1" x14ac:dyDescent="0.25"/>
    <row r="2293" s="82" customFormat="1" x14ac:dyDescent="0.25"/>
    <row r="2294" s="82" customFormat="1" x14ac:dyDescent="0.25"/>
    <row r="2295" s="82" customFormat="1" x14ac:dyDescent="0.25"/>
    <row r="2296" s="82" customFormat="1" x14ac:dyDescent="0.25"/>
    <row r="2297" s="82" customFormat="1" x14ac:dyDescent="0.25"/>
    <row r="2298" s="82" customFormat="1" x14ac:dyDescent="0.25"/>
    <row r="2299" s="82" customFormat="1" x14ac:dyDescent="0.25"/>
    <row r="2300" s="82" customFormat="1" x14ac:dyDescent="0.25"/>
    <row r="2301" s="82" customFormat="1" x14ac:dyDescent="0.25"/>
    <row r="2302" s="82" customFormat="1" x14ac:dyDescent="0.25"/>
    <row r="2303" s="82" customFormat="1" x14ac:dyDescent="0.25"/>
    <row r="2304" s="82" customFormat="1" x14ac:dyDescent="0.25"/>
    <row r="2305" s="82" customFormat="1" x14ac:dyDescent="0.25"/>
    <row r="2306" s="82" customFormat="1" x14ac:dyDescent="0.25"/>
    <row r="2307" s="82" customFormat="1" x14ac:dyDescent="0.25"/>
    <row r="2308" s="82" customFormat="1" x14ac:dyDescent="0.25"/>
    <row r="2309" s="82" customFormat="1" x14ac:dyDescent="0.25"/>
    <row r="2310" s="82" customFormat="1" x14ac:dyDescent="0.25"/>
    <row r="2311" s="82" customFormat="1" x14ac:dyDescent="0.25"/>
    <row r="2312" s="82" customFormat="1" x14ac:dyDescent="0.25"/>
    <row r="2313" s="82" customFormat="1" x14ac:dyDescent="0.25"/>
    <row r="2314" s="82" customFormat="1" x14ac:dyDescent="0.25"/>
    <row r="2315" s="82" customFormat="1" x14ac:dyDescent="0.25"/>
    <row r="2316" s="82" customFormat="1" x14ac:dyDescent="0.25"/>
    <row r="2317" s="82" customFormat="1" x14ac:dyDescent="0.25"/>
    <row r="2318" s="82" customFormat="1" x14ac:dyDescent="0.25"/>
    <row r="2319" s="82" customFormat="1" x14ac:dyDescent="0.25"/>
    <row r="2320" s="82" customFormat="1" x14ac:dyDescent="0.25"/>
    <row r="2321" s="82" customFormat="1" x14ac:dyDescent="0.25"/>
    <row r="2322" s="82" customFormat="1" x14ac:dyDescent="0.25"/>
    <row r="2323" s="82" customFormat="1" x14ac:dyDescent="0.25"/>
    <row r="2324" s="82" customFormat="1" x14ac:dyDescent="0.25"/>
    <row r="2325" s="82" customFormat="1" x14ac:dyDescent="0.25"/>
    <row r="2326" s="82" customFormat="1" x14ac:dyDescent="0.25"/>
    <row r="2327" s="82" customFormat="1" x14ac:dyDescent="0.25"/>
    <row r="2328" s="82" customFormat="1" x14ac:dyDescent="0.25"/>
    <row r="2329" s="82" customFormat="1" x14ac:dyDescent="0.25"/>
    <row r="2330" s="82" customFormat="1" x14ac:dyDescent="0.25"/>
    <row r="2331" s="82" customFormat="1" x14ac:dyDescent="0.25"/>
    <row r="2332" s="82" customFormat="1" x14ac:dyDescent="0.25"/>
    <row r="2333" s="82" customFormat="1" x14ac:dyDescent="0.25"/>
    <row r="2334" s="82" customFormat="1" x14ac:dyDescent="0.25"/>
    <row r="2335" s="82" customFormat="1" x14ac:dyDescent="0.25"/>
    <row r="2336" s="82" customFormat="1" x14ac:dyDescent="0.25"/>
    <row r="2337" s="82" customFormat="1" x14ac:dyDescent="0.25"/>
    <row r="2338" s="82" customFormat="1" x14ac:dyDescent="0.25"/>
    <row r="2339" s="82" customFormat="1" x14ac:dyDescent="0.25"/>
    <row r="2340" s="82" customFormat="1" x14ac:dyDescent="0.25"/>
    <row r="2341" s="82" customFormat="1" x14ac:dyDescent="0.25"/>
    <row r="2342" s="82" customFormat="1" x14ac:dyDescent="0.25"/>
    <row r="2343" s="82" customFormat="1" x14ac:dyDescent="0.25"/>
    <row r="2344" s="82" customFormat="1" x14ac:dyDescent="0.25"/>
    <row r="2345" s="82" customFormat="1" x14ac:dyDescent="0.25"/>
    <row r="2346" s="82" customFormat="1" x14ac:dyDescent="0.25"/>
    <row r="2347" s="82" customFormat="1" x14ac:dyDescent="0.25"/>
    <row r="2348" s="82" customFormat="1" x14ac:dyDescent="0.25"/>
    <row r="2349" s="82" customFormat="1" x14ac:dyDescent="0.25"/>
    <row r="2350" s="82" customFormat="1" x14ac:dyDescent="0.25"/>
    <row r="2351" s="82" customFormat="1" x14ac:dyDescent="0.25"/>
    <row r="2352" s="82" customFormat="1" x14ac:dyDescent="0.25"/>
    <row r="2353" s="82" customFormat="1" x14ac:dyDescent="0.25"/>
    <row r="2354" s="82" customFormat="1" x14ac:dyDescent="0.25"/>
    <row r="2355" s="82" customFormat="1" x14ac:dyDescent="0.25"/>
    <row r="2356" s="82" customFormat="1" x14ac:dyDescent="0.25"/>
    <row r="2357" s="82" customFormat="1" x14ac:dyDescent="0.25"/>
    <row r="2358" s="82" customFormat="1" x14ac:dyDescent="0.25"/>
    <row r="2359" s="82" customFormat="1" x14ac:dyDescent="0.25"/>
    <row r="2360" s="82" customFormat="1" x14ac:dyDescent="0.25"/>
    <row r="2361" s="82" customFormat="1" x14ac:dyDescent="0.25"/>
    <row r="2362" s="82" customFormat="1" x14ac:dyDescent="0.25"/>
    <row r="2363" s="82" customFormat="1" x14ac:dyDescent="0.25"/>
    <row r="2364" s="82" customFormat="1" x14ac:dyDescent="0.25"/>
    <row r="2365" s="82" customFormat="1" x14ac:dyDescent="0.25"/>
    <row r="2366" s="82" customFormat="1" x14ac:dyDescent="0.25"/>
    <row r="2367" s="82" customFormat="1" x14ac:dyDescent="0.25"/>
    <row r="2368" s="82" customFormat="1" x14ac:dyDescent="0.25"/>
    <row r="2369" s="82" customFormat="1" x14ac:dyDescent="0.25"/>
    <row r="2370" s="82" customFormat="1" x14ac:dyDescent="0.25"/>
    <row r="2371" s="82" customFormat="1" x14ac:dyDescent="0.25"/>
    <row r="2372" s="82" customFormat="1" x14ac:dyDescent="0.25"/>
    <row r="2373" s="82" customFormat="1" x14ac:dyDescent="0.25"/>
    <row r="2374" s="82" customFormat="1" x14ac:dyDescent="0.25"/>
    <row r="2375" s="82" customFormat="1" x14ac:dyDescent="0.25"/>
    <row r="2376" s="82" customFormat="1" x14ac:dyDescent="0.25"/>
    <row r="2377" s="82" customFormat="1" x14ac:dyDescent="0.25"/>
    <row r="2378" s="82" customFormat="1" x14ac:dyDescent="0.25"/>
    <row r="2379" s="82" customFormat="1" x14ac:dyDescent="0.25"/>
    <row r="2380" s="82" customFormat="1" x14ac:dyDescent="0.25"/>
    <row r="2381" s="82" customFormat="1" x14ac:dyDescent="0.25"/>
    <row r="2382" s="82" customFormat="1" x14ac:dyDescent="0.25"/>
    <row r="2383" s="82" customFormat="1" x14ac:dyDescent="0.25"/>
    <row r="2384" s="82" customFormat="1" x14ac:dyDescent="0.25"/>
    <row r="2385" s="82" customFormat="1" x14ac:dyDescent="0.25"/>
    <row r="2386" s="82" customFormat="1" x14ac:dyDescent="0.25"/>
    <row r="2387" s="82" customFormat="1" x14ac:dyDescent="0.25"/>
    <row r="2388" s="82" customFormat="1" x14ac:dyDescent="0.25"/>
    <row r="2389" s="82" customFormat="1" x14ac:dyDescent="0.25"/>
    <row r="2390" s="82" customFormat="1" x14ac:dyDescent="0.25"/>
    <row r="2391" s="82" customFormat="1" x14ac:dyDescent="0.25"/>
    <row r="2392" s="82" customFormat="1" x14ac:dyDescent="0.25"/>
    <row r="2393" s="82" customFormat="1" x14ac:dyDescent="0.25"/>
    <row r="2394" s="82" customFormat="1" x14ac:dyDescent="0.25"/>
    <row r="2395" s="82" customFormat="1" x14ac:dyDescent="0.25"/>
    <row r="2396" s="82" customFormat="1" x14ac:dyDescent="0.25"/>
    <row r="2397" s="82" customFormat="1" x14ac:dyDescent="0.25"/>
    <row r="2398" s="82" customFormat="1" x14ac:dyDescent="0.25"/>
    <row r="2399" s="82" customFormat="1" x14ac:dyDescent="0.25"/>
    <row r="2400" s="82" customFormat="1" x14ac:dyDescent="0.25"/>
    <row r="2401" s="82" customFormat="1" x14ac:dyDescent="0.25"/>
    <row r="2402" s="82" customFormat="1" x14ac:dyDescent="0.25"/>
    <row r="2403" s="82" customFormat="1" x14ac:dyDescent="0.25"/>
    <row r="2404" s="82" customFormat="1" x14ac:dyDescent="0.25"/>
    <row r="2405" s="82" customFormat="1" x14ac:dyDescent="0.25"/>
    <row r="2406" s="82" customFormat="1" x14ac:dyDescent="0.25"/>
    <row r="2407" s="82" customFormat="1" x14ac:dyDescent="0.25"/>
    <row r="2408" s="82" customFormat="1" x14ac:dyDescent="0.25"/>
    <row r="2409" s="82" customFormat="1" x14ac:dyDescent="0.25"/>
    <row r="2410" s="82" customFormat="1" x14ac:dyDescent="0.25"/>
    <row r="2411" s="82" customFormat="1" x14ac:dyDescent="0.25"/>
    <row r="2412" s="82" customFormat="1" x14ac:dyDescent="0.25"/>
    <row r="2413" s="82" customFormat="1" x14ac:dyDescent="0.25"/>
    <row r="2414" s="82" customFormat="1" x14ac:dyDescent="0.25"/>
    <row r="2415" s="82" customFormat="1" x14ac:dyDescent="0.25"/>
    <row r="2416" s="82" customFormat="1" x14ac:dyDescent="0.25"/>
    <row r="2417" s="82" customFormat="1" x14ac:dyDescent="0.25"/>
    <row r="2418" s="82" customFormat="1" x14ac:dyDescent="0.25"/>
    <row r="2419" s="82" customFormat="1" x14ac:dyDescent="0.25"/>
    <row r="2420" s="82" customFormat="1" x14ac:dyDescent="0.25"/>
    <row r="2421" s="82" customFormat="1" x14ac:dyDescent="0.25"/>
    <row r="2422" s="82" customFormat="1" x14ac:dyDescent="0.25"/>
    <row r="2423" s="82" customFormat="1" x14ac:dyDescent="0.25"/>
    <row r="2424" s="82" customFormat="1" x14ac:dyDescent="0.25"/>
    <row r="2425" s="82" customFormat="1" x14ac:dyDescent="0.25"/>
    <row r="2426" s="82" customFormat="1" x14ac:dyDescent="0.25"/>
    <row r="2427" s="82" customFormat="1" x14ac:dyDescent="0.25"/>
    <row r="2428" s="82" customFormat="1" x14ac:dyDescent="0.25"/>
    <row r="2429" s="82" customFormat="1" x14ac:dyDescent="0.25"/>
    <row r="2430" s="82" customFormat="1" x14ac:dyDescent="0.25"/>
    <row r="2431" s="82" customFormat="1" x14ac:dyDescent="0.25"/>
    <row r="2432" s="82" customFormat="1" x14ac:dyDescent="0.25"/>
    <row r="2433" s="82" customFormat="1" x14ac:dyDescent="0.25"/>
    <row r="2434" s="82" customFormat="1" x14ac:dyDescent="0.25"/>
    <row r="2435" s="82" customFormat="1" x14ac:dyDescent="0.25"/>
    <row r="2436" s="82" customFormat="1" x14ac:dyDescent="0.25"/>
    <row r="2437" s="82" customFormat="1" x14ac:dyDescent="0.25"/>
    <row r="2438" s="82" customFormat="1" x14ac:dyDescent="0.25"/>
    <row r="2439" s="82" customFormat="1" x14ac:dyDescent="0.25"/>
    <row r="2440" s="82" customFormat="1" x14ac:dyDescent="0.25"/>
    <row r="2441" s="82" customFormat="1" x14ac:dyDescent="0.25"/>
    <row r="2442" s="82" customFormat="1" x14ac:dyDescent="0.25"/>
    <row r="2443" s="82" customFormat="1" x14ac:dyDescent="0.25"/>
    <row r="2444" s="82" customFormat="1" x14ac:dyDescent="0.25"/>
    <row r="2445" s="82" customFormat="1" x14ac:dyDescent="0.25"/>
    <row r="2446" s="82" customFormat="1" x14ac:dyDescent="0.25"/>
    <row r="2447" s="82" customFormat="1" x14ac:dyDescent="0.25"/>
    <row r="2448" s="82" customFormat="1" x14ac:dyDescent="0.25"/>
    <row r="2449" s="82" customFormat="1" x14ac:dyDescent="0.25"/>
    <row r="2450" s="82" customFormat="1" x14ac:dyDescent="0.25"/>
    <row r="2451" s="82" customFormat="1" x14ac:dyDescent="0.25"/>
    <row r="2452" s="82" customFormat="1" x14ac:dyDescent="0.25"/>
    <row r="2453" s="82" customFormat="1" x14ac:dyDescent="0.25"/>
    <row r="2454" s="82" customFormat="1" x14ac:dyDescent="0.25"/>
    <row r="2455" s="82" customFormat="1" x14ac:dyDescent="0.25"/>
    <row r="2456" s="82" customFormat="1" x14ac:dyDescent="0.25"/>
    <row r="2457" s="82" customFormat="1" x14ac:dyDescent="0.25"/>
    <row r="2458" s="82" customFormat="1" x14ac:dyDescent="0.25"/>
    <row r="2459" s="82" customFormat="1" x14ac:dyDescent="0.25"/>
    <row r="2460" s="82" customFormat="1" x14ac:dyDescent="0.25"/>
    <row r="2461" s="82" customFormat="1" x14ac:dyDescent="0.25"/>
    <row r="2462" s="82" customFormat="1" x14ac:dyDescent="0.25"/>
    <row r="2463" s="82" customFormat="1" x14ac:dyDescent="0.25"/>
    <row r="2464" s="82" customFormat="1" x14ac:dyDescent="0.25"/>
    <row r="2465" s="82" customFormat="1" x14ac:dyDescent="0.25"/>
    <row r="2466" s="82" customFormat="1" x14ac:dyDescent="0.25"/>
    <row r="2467" s="82" customFormat="1" x14ac:dyDescent="0.25"/>
    <row r="2468" s="82" customFormat="1" x14ac:dyDescent="0.25"/>
    <row r="2469" s="82" customFormat="1" x14ac:dyDescent="0.25"/>
    <row r="2470" s="82" customFormat="1" x14ac:dyDescent="0.25"/>
    <row r="2471" s="82" customFormat="1" x14ac:dyDescent="0.25"/>
    <row r="2472" s="82" customFormat="1" x14ac:dyDescent="0.25"/>
    <row r="2473" s="82" customFormat="1" x14ac:dyDescent="0.25"/>
    <row r="2474" s="82" customFormat="1" x14ac:dyDescent="0.25"/>
    <row r="2475" s="82" customFormat="1" x14ac:dyDescent="0.25"/>
    <row r="2476" s="82" customFormat="1" x14ac:dyDescent="0.25"/>
    <row r="2477" s="82" customFormat="1" x14ac:dyDescent="0.25"/>
    <row r="2478" s="82" customFormat="1" x14ac:dyDescent="0.25"/>
    <row r="2479" s="82" customFormat="1" x14ac:dyDescent="0.25"/>
    <row r="2480" s="82" customFormat="1" x14ac:dyDescent="0.25"/>
    <row r="2481" s="82" customFormat="1" x14ac:dyDescent="0.25"/>
    <row r="2482" s="82" customFormat="1" x14ac:dyDescent="0.25"/>
    <row r="2483" s="82" customFormat="1" x14ac:dyDescent="0.25"/>
    <row r="2484" s="82" customFormat="1" x14ac:dyDescent="0.25"/>
    <row r="2485" s="82" customFormat="1" x14ac:dyDescent="0.25"/>
    <row r="2486" s="82" customFormat="1" x14ac:dyDescent="0.25"/>
    <row r="2487" s="82" customFormat="1" x14ac:dyDescent="0.25"/>
    <row r="2488" s="82" customFormat="1" x14ac:dyDescent="0.25"/>
    <row r="2489" s="82" customFormat="1" x14ac:dyDescent="0.25"/>
    <row r="2490" s="82" customFormat="1" x14ac:dyDescent="0.25"/>
    <row r="2491" s="82" customFormat="1" x14ac:dyDescent="0.25"/>
    <row r="2492" s="82" customFormat="1" x14ac:dyDescent="0.25"/>
    <row r="2493" s="82" customFormat="1" x14ac:dyDescent="0.25"/>
    <row r="2494" s="82" customFormat="1" x14ac:dyDescent="0.25"/>
    <row r="2495" s="82" customFormat="1" x14ac:dyDescent="0.25"/>
    <row r="2496" s="82" customFormat="1" x14ac:dyDescent="0.25"/>
    <row r="2497" s="82" customFormat="1" x14ac:dyDescent="0.25"/>
    <row r="2498" s="82" customFormat="1" x14ac:dyDescent="0.25"/>
    <row r="2499" s="82" customFormat="1" x14ac:dyDescent="0.25"/>
    <row r="2500" s="82" customFormat="1" x14ac:dyDescent="0.25"/>
    <row r="2501" s="82" customFormat="1" x14ac:dyDescent="0.25"/>
    <row r="2502" s="82" customFormat="1" x14ac:dyDescent="0.25"/>
    <row r="2503" s="82" customFormat="1" x14ac:dyDescent="0.25"/>
    <row r="2504" s="82" customFormat="1" x14ac:dyDescent="0.25"/>
    <row r="2505" s="82" customFormat="1" x14ac:dyDescent="0.25"/>
    <row r="2506" s="82" customFormat="1" x14ac:dyDescent="0.25"/>
    <row r="2507" s="82" customFormat="1" x14ac:dyDescent="0.25"/>
    <row r="2508" s="82" customFormat="1" x14ac:dyDescent="0.25"/>
    <row r="2509" s="82" customFormat="1" x14ac:dyDescent="0.25"/>
    <row r="2510" s="82" customFormat="1" x14ac:dyDescent="0.25"/>
    <row r="2511" s="82" customFormat="1" x14ac:dyDescent="0.25"/>
    <row r="2512" s="82" customFormat="1" x14ac:dyDescent="0.25"/>
    <row r="2513" s="82" customFormat="1" x14ac:dyDescent="0.25"/>
    <row r="2514" s="82" customFormat="1" x14ac:dyDescent="0.25"/>
    <row r="2515" s="82" customFormat="1" x14ac:dyDescent="0.25"/>
    <row r="2516" s="82" customFormat="1" x14ac:dyDescent="0.25"/>
    <row r="2517" s="82" customFormat="1" x14ac:dyDescent="0.25"/>
    <row r="2518" s="82" customFormat="1" x14ac:dyDescent="0.25"/>
    <row r="2519" s="82" customFormat="1" x14ac:dyDescent="0.25"/>
    <row r="2520" s="82" customFormat="1" x14ac:dyDescent="0.25"/>
    <row r="2521" s="82" customFormat="1" x14ac:dyDescent="0.25"/>
    <row r="2522" s="82" customFormat="1" x14ac:dyDescent="0.25"/>
    <row r="2523" s="82" customFormat="1" x14ac:dyDescent="0.25"/>
    <row r="2524" s="82" customFormat="1" x14ac:dyDescent="0.25"/>
    <row r="2525" s="82" customFormat="1" x14ac:dyDescent="0.25"/>
    <row r="2526" s="82" customFormat="1" x14ac:dyDescent="0.25"/>
    <row r="2527" s="82" customFormat="1" x14ac:dyDescent="0.25"/>
    <row r="2528" s="82" customFormat="1" x14ac:dyDescent="0.25"/>
    <row r="2529" s="82" customFormat="1" x14ac:dyDescent="0.25"/>
    <row r="2530" s="82" customFormat="1" x14ac:dyDescent="0.25"/>
    <row r="2531" s="82" customFormat="1" x14ac:dyDescent="0.25"/>
    <row r="2532" s="82" customFormat="1" x14ac:dyDescent="0.25"/>
    <row r="2533" s="82" customFormat="1" x14ac:dyDescent="0.25"/>
    <row r="2534" s="82" customFormat="1" x14ac:dyDescent="0.25"/>
    <row r="2535" s="82" customFormat="1" x14ac:dyDescent="0.25"/>
    <row r="2536" s="82" customFormat="1" x14ac:dyDescent="0.25"/>
    <row r="2537" s="82" customFormat="1" x14ac:dyDescent="0.25"/>
    <row r="2538" s="82" customFormat="1" x14ac:dyDescent="0.25"/>
    <row r="2539" s="82" customFormat="1" x14ac:dyDescent="0.25"/>
    <row r="2540" s="82" customFormat="1" x14ac:dyDescent="0.25"/>
    <row r="2541" s="82" customFormat="1" x14ac:dyDescent="0.25"/>
    <row r="2542" s="82" customFormat="1" x14ac:dyDescent="0.25"/>
    <row r="2543" s="82" customFormat="1" x14ac:dyDescent="0.25"/>
    <row r="2544" s="82" customFormat="1" x14ac:dyDescent="0.25"/>
    <row r="2545" s="82" customFormat="1" x14ac:dyDescent="0.25"/>
    <row r="2546" s="82" customFormat="1" x14ac:dyDescent="0.25"/>
    <row r="2547" s="82" customFormat="1" x14ac:dyDescent="0.25"/>
    <row r="2548" s="82" customFormat="1" x14ac:dyDescent="0.25"/>
    <row r="2549" s="82" customFormat="1" x14ac:dyDescent="0.25"/>
    <row r="2550" s="82" customFormat="1" x14ac:dyDescent="0.25"/>
    <row r="2551" s="82" customFormat="1" x14ac:dyDescent="0.25"/>
    <row r="2552" s="82" customFormat="1" x14ac:dyDescent="0.25"/>
    <row r="2553" s="82" customFormat="1" x14ac:dyDescent="0.25"/>
    <row r="2554" s="82" customFormat="1" x14ac:dyDescent="0.25"/>
    <row r="2555" s="82" customFormat="1" x14ac:dyDescent="0.25"/>
    <row r="2556" s="82" customFormat="1" x14ac:dyDescent="0.25"/>
    <row r="2557" s="82" customFormat="1" x14ac:dyDescent="0.25"/>
    <row r="2558" s="82" customFormat="1" x14ac:dyDescent="0.25"/>
    <row r="2559" s="82" customFormat="1" x14ac:dyDescent="0.25"/>
    <row r="2560" s="82" customFormat="1" x14ac:dyDescent="0.25"/>
    <row r="2561" s="82" customFormat="1" x14ac:dyDescent="0.25"/>
    <row r="2562" s="82" customFormat="1" x14ac:dyDescent="0.25"/>
    <row r="2563" s="82" customFormat="1" x14ac:dyDescent="0.25"/>
    <row r="2564" s="82" customFormat="1" x14ac:dyDescent="0.25"/>
    <row r="2565" s="82" customFormat="1" x14ac:dyDescent="0.25"/>
    <row r="2566" s="82" customFormat="1" x14ac:dyDescent="0.25"/>
    <row r="2567" s="82" customFormat="1" x14ac:dyDescent="0.25"/>
    <row r="2568" s="82" customFormat="1" x14ac:dyDescent="0.25"/>
    <row r="2569" s="82" customFormat="1" x14ac:dyDescent="0.25"/>
    <row r="2570" s="82" customFormat="1" x14ac:dyDescent="0.25"/>
    <row r="2571" s="82" customFormat="1" x14ac:dyDescent="0.25"/>
    <row r="2572" s="82" customFormat="1" x14ac:dyDescent="0.25"/>
    <row r="2573" s="82" customFormat="1" x14ac:dyDescent="0.25"/>
    <row r="2574" s="82" customFormat="1" x14ac:dyDescent="0.25"/>
    <row r="2575" s="82" customFormat="1" x14ac:dyDescent="0.25"/>
    <row r="2576" s="82" customFormat="1" x14ac:dyDescent="0.25"/>
    <row r="2577" s="82" customFormat="1" x14ac:dyDescent="0.25"/>
    <row r="2578" s="82" customFormat="1" x14ac:dyDescent="0.25"/>
    <row r="2579" s="82" customFormat="1" x14ac:dyDescent="0.25"/>
    <row r="2580" s="82" customFormat="1" x14ac:dyDescent="0.25"/>
    <row r="2581" s="82" customFormat="1" x14ac:dyDescent="0.25"/>
    <row r="2582" s="82" customFormat="1" x14ac:dyDescent="0.25"/>
    <row r="2583" s="82" customFormat="1" x14ac:dyDescent="0.25"/>
    <row r="2584" s="82" customFormat="1" x14ac:dyDescent="0.25"/>
    <row r="2585" s="82" customFormat="1" x14ac:dyDescent="0.25"/>
    <row r="2586" s="82" customFormat="1" x14ac:dyDescent="0.25"/>
    <row r="2587" s="82" customFormat="1" x14ac:dyDescent="0.25"/>
    <row r="2588" s="82" customFormat="1" x14ac:dyDescent="0.25"/>
    <row r="2589" s="82" customFormat="1" x14ac:dyDescent="0.25"/>
    <row r="2590" s="82" customFormat="1" x14ac:dyDescent="0.25"/>
    <row r="2591" s="82" customFormat="1" x14ac:dyDescent="0.25"/>
    <row r="2592" s="82" customFormat="1" x14ac:dyDescent="0.25"/>
    <row r="2593" s="82" customFormat="1" x14ac:dyDescent="0.25"/>
    <row r="2594" s="82" customFormat="1" x14ac:dyDescent="0.25"/>
    <row r="2595" s="82" customFormat="1" x14ac:dyDescent="0.25"/>
    <row r="2596" s="82" customFormat="1" x14ac:dyDescent="0.25"/>
    <row r="2597" s="82" customFormat="1" x14ac:dyDescent="0.25"/>
    <row r="2598" s="82" customFormat="1" x14ac:dyDescent="0.25"/>
    <row r="2599" s="82" customFormat="1" x14ac:dyDescent="0.25"/>
    <row r="2600" s="82" customFormat="1" x14ac:dyDescent="0.25"/>
    <row r="2601" s="82" customFormat="1" x14ac:dyDescent="0.25"/>
    <row r="2602" s="82" customFormat="1" x14ac:dyDescent="0.25"/>
    <row r="2603" s="82" customFormat="1" x14ac:dyDescent="0.25"/>
    <row r="2604" s="82" customFormat="1" x14ac:dyDescent="0.25"/>
    <row r="2605" s="82" customFormat="1" x14ac:dyDescent="0.25"/>
    <row r="2606" s="82" customFormat="1" x14ac:dyDescent="0.25"/>
    <row r="2607" s="82" customFormat="1" x14ac:dyDescent="0.25"/>
    <row r="2608" s="82" customFormat="1" x14ac:dyDescent="0.25"/>
    <row r="2609" s="82" customFormat="1" x14ac:dyDescent="0.25"/>
    <row r="2610" s="82" customFormat="1" x14ac:dyDescent="0.25"/>
    <row r="2611" s="82" customFormat="1" x14ac:dyDescent="0.25"/>
    <row r="2612" s="82" customFormat="1" x14ac:dyDescent="0.25"/>
    <row r="2613" s="82" customFormat="1" x14ac:dyDescent="0.25"/>
    <row r="2614" s="82" customFormat="1" x14ac:dyDescent="0.25"/>
    <row r="2615" s="82" customFormat="1" x14ac:dyDescent="0.25"/>
    <row r="2616" s="82" customFormat="1" x14ac:dyDescent="0.25"/>
    <row r="2617" s="82" customFormat="1" x14ac:dyDescent="0.25"/>
    <row r="2618" s="82" customFormat="1" x14ac:dyDescent="0.25"/>
    <row r="2619" s="82" customFormat="1" x14ac:dyDescent="0.25"/>
    <row r="2620" s="82" customFormat="1" x14ac:dyDescent="0.25"/>
    <row r="2621" s="82" customFormat="1" x14ac:dyDescent="0.25"/>
    <row r="2622" s="82" customFormat="1" x14ac:dyDescent="0.25"/>
    <row r="2623" s="82" customFormat="1" x14ac:dyDescent="0.25"/>
    <row r="2624" s="82" customFormat="1" x14ac:dyDescent="0.25"/>
    <row r="2625" s="82" customFormat="1" x14ac:dyDescent="0.25"/>
    <row r="2626" s="82" customFormat="1" x14ac:dyDescent="0.25"/>
    <row r="2627" s="82" customFormat="1" x14ac:dyDescent="0.25"/>
    <row r="2628" s="82" customFormat="1" x14ac:dyDescent="0.25"/>
    <row r="2629" s="82" customFormat="1" x14ac:dyDescent="0.25"/>
    <row r="2630" s="82" customFormat="1" x14ac:dyDescent="0.25"/>
    <row r="2631" s="82" customFormat="1" x14ac:dyDescent="0.25"/>
    <row r="2632" s="82" customFormat="1" x14ac:dyDescent="0.25"/>
    <row r="2633" s="82" customFormat="1" x14ac:dyDescent="0.25"/>
    <row r="2634" s="82" customFormat="1" x14ac:dyDescent="0.25"/>
    <row r="2635" s="82" customFormat="1" x14ac:dyDescent="0.25"/>
    <row r="2636" s="82" customFormat="1" x14ac:dyDescent="0.25"/>
    <row r="2637" s="82" customFormat="1" x14ac:dyDescent="0.25"/>
    <row r="2638" s="82" customFormat="1" x14ac:dyDescent="0.25"/>
    <row r="2639" s="82" customFormat="1" x14ac:dyDescent="0.25"/>
    <row r="2640" s="82" customFormat="1" x14ac:dyDescent="0.25"/>
    <row r="2641" s="82" customFormat="1" x14ac:dyDescent="0.25"/>
    <row r="2642" s="82" customFormat="1" x14ac:dyDescent="0.25"/>
    <row r="2643" s="82" customFormat="1" x14ac:dyDescent="0.25"/>
    <row r="2644" s="82" customFormat="1" x14ac:dyDescent="0.25"/>
    <row r="2645" s="82" customFormat="1" x14ac:dyDescent="0.25"/>
    <row r="2646" s="82" customFormat="1" x14ac:dyDescent="0.25"/>
    <row r="2647" s="82" customFormat="1" x14ac:dyDescent="0.25"/>
    <row r="2648" s="82" customFormat="1" x14ac:dyDescent="0.25"/>
    <row r="2649" s="82" customFormat="1" x14ac:dyDescent="0.25"/>
    <row r="2650" s="82" customFormat="1" x14ac:dyDescent="0.25"/>
    <row r="2651" s="82" customFormat="1" x14ac:dyDescent="0.25"/>
    <row r="2652" s="82" customFormat="1" x14ac:dyDescent="0.25"/>
    <row r="2653" s="82" customFormat="1" x14ac:dyDescent="0.25"/>
    <row r="2654" s="82" customFormat="1" x14ac:dyDescent="0.25"/>
    <row r="2655" s="82" customFormat="1" x14ac:dyDescent="0.25"/>
    <row r="2656" s="82" customFormat="1" x14ac:dyDescent="0.25"/>
    <row r="2657" s="82" customFormat="1" x14ac:dyDescent="0.25"/>
    <row r="2658" s="82" customFormat="1" x14ac:dyDescent="0.25"/>
    <row r="2659" s="82" customFormat="1" x14ac:dyDescent="0.25"/>
    <row r="2660" s="82" customFormat="1" x14ac:dyDescent="0.25"/>
    <row r="2661" s="82" customFormat="1" x14ac:dyDescent="0.25"/>
    <row r="2662" s="82" customFormat="1" x14ac:dyDescent="0.25"/>
    <row r="2663" s="82" customFormat="1" x14ac:dyDescent="0.25"/>
    <row r="2664" s="82" customFormat="1" x14ac:dyDescent="0.25"/>
    <row r="2665" s="82" customFormat="1" x14ac:dyDescent="0.25"/>
    <row r="2666" s="82" customFormat="1" x14ac:dyDescent="0.25"/>
    <row r="2667" s="82" customFormat="1" x14ac:dyDescent="0.25"/>
    <row r="2668" s="82" customFormat="1" x14ac:dyDescent="0.25"/>
    <row r="2669" s="82" customFormat="1" x14ac:dyDescent="0.25"/>
    <row r="2670" s="82" customFormat="1" x14ac:dyDescent="0.25"/>
    <row r="2671" s="82" customFormat="1" x14ac:dyDescent="0.25"/>
    <row r="2672" s="82" customFormat="1" x14ac:dyDescent="0.25"/>
    <row r="2673" s="82" customFormat="1" x14ac:dyDescent="0.25"/>
    <row r="2674" s="82" customFormat="1" x14ac:dyDescent="0.25"/>
    <row r="2675" s="82" customFormat="1" x14ac:dyDescent="0.25"/>
    <row r="2676" s="82" customFormat="1" x14ac:dyDescent="0.25"/>
    <row r="2677" s="82" customFormat="1" x14ac:dyDescent="0.25"/>
    <row r="2678" s="82" customFormat="1" x14ac:dyDescent="0.25"/>
    <row r="2679" s="82" customFormat="1" x14ac:dyDescent="0.25"/>
    <row r="2680" s="82" customFormat="1" x14ac:dyDescent="0.25"/>
    <row r="2681" s="82" customFormat="1" x14ac:dyDescent="0.25"/>
    <row r="2682" s="82" customFormat="1" x14ac:dyDescent="0.25"/>
    <row r="2683" s="82" customFormat="1" x14ac:dyDescent="0.25"/>
    <row r="2684" s="82" customFormat="1" x14ac:dyDescent="0.25"/>
    <row r="2685" s="82" customFormat="1" x14ac:dyDescent="0.25"/>
    <row r="2686" s="82" customFormat="1" x14ac:dyDescent="0.25"/>
    <row r="2687" s="82" customFormat="1" x14ac:dyDescent="0.25"/>
    <row r="2688" s="82" customFormat="1" x14ac:dyDescent="0.25"/>
    <row r="2689" s="82" customFormat="1" x14ac:dyDescent="0.25"/>
    <row r="2690" s="82" customFormat="1" x14ac:dyDescent="0.25"/>
    <row r="2691" s="82" customFormat="1" x14ac:dyDescent="0.25"/>
    <row r="2692" s="82" customFormat="1" x14ac:dyDescent="0.25"/>
    <row r="2693" s="82" customFormat="1" x14ac:dyDescent="0.25"/>
    <row r="2694" s="82" customFormat="1" x14ac:dyDescent="0.25"/>
    <row r="2695" s="82" customFormat="1" x14ac:dyDescent="0.25"/>
    <row r="2696" s="82" customFormat="1" x14ac:dyDescent="0.25"/>
    <row r="2697" s="82" customFormat="1" x14ac:dyDescent="0.25"/>
    <row r="2698" s="82" customFormat="1" x14ac:dyDescent="0.25"/>
    <row r="2699" s="82" customFormat="1" x14ac:dyDescent="0.25"/>
    <row r="2700" s="82" customFormat="1" x14ac:dyDescent="0.25"/>
    <row r="2701" s="82" customFormat="1" x14ac:dyDescent="0.25"/>
    <row r="2702" s="82" customFormat="1" x14ac:dyDescent="0.25"/>
    <row r="2703" s="82" customFormat="1" x14ac:dyDescent="0.25"/>
    <row r="2704" s="82" customFormat="1" x14ac:dyDescent="0.25"/>
    <row r="2705" s="82" customFormat="1" x14ac:dyDescent="0.25"/>
    <row r="2706" s="82" customFormat="1" x14ac:dyDescent="0.25"/>
    <row r="2707" s="82" customFormat="1" x14ac:dyDescent="0.25"/>
    <row r="2708" s="82" customFormat="1" x14ac:dyDescent="0.25"/>
    <row r="2709" s="82" customFormat="1" x14ac:dyDescent="0.25"/>
    <row r="2710" s="82" customFormat="1" x14ac:dyDescent="0.25"/>
    <row r="2711" s="82" customFormat="1" x14ac:dyDescent="0.25"/>
    <row r="2712" s="82" customFormat="1" x14ac:dyDescent="0.25"/>
    <row r="2713" s="82" customFormat="1" x14ac:dyDescent="0.25"/>
    <row r="2714" s="82" customFormat="1" x14ac:dyDescent="0.25"/>
    <row r="2715" s="82" customFormat="1" x14ac:dyDescent="0.25"/>
    <row r="2716" s="82" customFormat="1" x14ac:dyDescent="0.25"/>
    <row r="2717" s="82" customFormat="1" x14ac:dyDescent="0.25"/>
    <row r="2718" s="82" customFormat="1" x14ac:dyDescent="0.25"/>
    <row r="2719" s="82" customFormat="1" x14ac:dyDescent="0.25"/>
    <row r="2720" s="82" customFormat="1" x14ac:dyDescent="0.25"/>
    <row r="2721" s="82" customFormat="1" x14ac:dyDescent="0.25"/>
    <row r="2722" s="82" customFormat="1" x14ac:dyDescent="0.25"/>
    <row r="2723" s="82" customFormat="1" x14ac:dyDescent="0.25"/>
    <row r="2724" s="82" customFormat="1" x14ac:dyDescent="0.25"/>
    <row r="2725" s="82" customFormat="1" x14ac:dyDescent="0.25"/>
    <row r="2726" s="82" customFormat="1" x14ac:dyDescent="0.25"/>
    <row r="2727" s="82" customFormat="1" x14ac:dyDescent="0.25"/>
    <row r="2728" s="82" customFormat="1" x14ac:dyDescent="0.25"/>
    <row r="2729" s="82" customFormat="1" x14ac:dyDescent="0.25"/>
    <row r="2730" s="82" customFormat="1" x14ac:dyDescent="0.25"/>
    <row r="2731" s="82" customFormat="1" x14ac:dyDescent="0.25"/>
    <row r="2732" s="82" customFormat="1" x14ac:dyDescent="0.25"/>
    <row r="2733" s="82" customFormat="1" x14ac:dyDescent="0.25"/>
    <row r="2734" s="82" customFormat="1" x14ac:dyDescent="0.25"/>
    <row r="2735" s="82" customFormat="1" x14ac:dyDescent="0.25"/>
    <row r="2736" s="82" customFormat="1" x14ac:dyDescent="0.25"/>
    <row r="2737" s="82" customFormat="1" x14ac:dyDescent="0.25"/>
    <row r="2738" s="82" customFormat="1" x14ac:dyDescent="0.25"/>
    <row r="2739" s="82" customFormat="1" x14ac:dyDescent="0.25"/>
    <row r="2740" s="82" customFormat="1" x14ac:dyDescent="0.25"/>
    <row r="2741" s="82" customFormat="1" x14ac:dyDescent="0.25"/>
    <row r="2742" s="82" customFormat="1" x14ac:dyDescent="0.25"/>
    <row r="2743" s="82" customFormat="1" x14ac:dyDescent="0.25"/>
    <row r="2744" s="82" customFormat="1" x14ac:dyDescent="0.25"/>
    <row r="2745" s="82" customFormat="1" x14ac:dyDescent="0.25"/>
    <row r="2746" s="82" customFormat="1" x14ac:dyDescent="0.25"/>
    <row r="2747" s="82" customFormat="1" x14ac:dyDescent="0.25"/>
    <row r="2748" s="82" customFormat="1" x14ac:dyDescent="0.25"/>
    <row r="2749" s="82" customFormat="1" x14ac:dyDescent="0.25"/>
    <row r="2750" s="82" customFormat="1" x14ac:dyDescent="0.25"/>
    <row r="2751" s="82" customFormat="1" x14ac:dyDescent="0.25"/>
    <row r="2752" s="82" customFormat="1" x14ac:dyDescent="0.25"/>
    <row r="2753" s="82" customFormat="1" x14ac:dyDescent="0.25"/>
    <row r="2754" s="82" customFormat="1" x14ac:dyDescent="0.25"/>
    <row r="2755" s="82" customFormat="1" x14ac:dyDescent="0.25"/>
    <row r="2756" s="82" customFormat="1" x14ac:dyDescent="0.25"/>
    <row r="2757" s="82" customFormat="1" x14ac:dyDescent="0.25"/>
    <row r="2758" s="82" customFormat="1" x14ac:dyDescent="0.25"/>
    <row r="2759" s="82" customFormat="1" x14ac:dyDescent="0.25"/>
    <row r="2760" s="82" customFormat="1" x14ac:dyDescent="0.25"/>
    <row r="2761" s="82" customFormat="1" x14ac:dyDescent="0.25"/>
    <row r="2762" s="82" customFormat="1" x14ac:dyDescent="0.25"/>
    <row r="2763" s="82" customFormat="1" x14ac:dyDescent="0.25"/>
    <row r="2764" s="82" customFormat="1" x14ac:dyDescent="0.25"/>
    <row r="2765" s="82" customFormat="1" x14ac:dyDescent="0.25"/>
    <row r="2766" s="82" customFormat="1" x14ac:dyDescent="0.25"/>
    <row r="2767" s="82" customFormat="1" x14ac:dyDescent="0.25"/>
    <row r="2768" s="82" customFormat="1" x14ac:dyDescent="0.25"/>
    <row r="2769" s="82" customFormat="1" x14ac:dyDescent="0.25"/>
    <row r="2770" s="82" customFormat="1" x14ac:dyDescent="0.25"/>
    <row r="2771" s="82" customFormat="1" x14ac:dyDescent="0.25"/>
    <row r="2772" s="82" customFormat="1" x14ac:dyDescent="0.25"/>
    <row r="2773" s="82" customFormat="1" x14ac:dyDescent="0.25"/>
    <row r="2774" s="82" customFormat="1" x14ac:dyDescent="0.25"/>
    <row r="2775" s="82" customFormat="1" x14ac:dyDescent="0.25"/>
    <row r="2776" s="82" customFormat="1" x14ac:dyDescent="0.25"/>
    <row r="2777" s="82" customFormat="1" x14ac:dyDescent="0.25"/>
    <row r="2778" s="82" customFormat="1" x14ac:dyDescent="0.25"/>
    <row r="2779" s="82" customFormat="1" x14ac:dyDescent="0.25"/>
    <row r="2780" s="82" customFormat="1" x14ac:dyDescent="0.25"/>
    <row r="2781" s="82" customFormat="1" x14ac:dyDescent="0.25"/>
    <row r="2782" s="82" customFormat="1" x14ac:dyDescent="0.25"/>
    <row r="2783" s="82" customFormat="1" x14ac:dyDescent="0.25"/>
    <row r="2784" s="82" customFormat="1" x14ac:dyDescent="0.25"/>
    <row r="2785" s="82" customFormat="1" x14ac:dyDescent="0.25"/>
    <row r="2786" s="82" customFormat="1" x14ac:dyDescent="0.25"/>
    <row r="2787" s="82" customFormat="1" x14ac:dyDescent="0.25"/>
    <row r="2788" s="82" customFormat="1" x14ac:dyDescent="0.25"/>
    <row r="2789" s="82" customFormat="1" x14ac:dyDescent="0.25"/>
    <row r="2790" s="82" customFormat="1" x14ac:dyDescent="0.25"/>
    <row r="2791" s="82" customFormat="1" x14ac:dyDescent="0.25"/>
    <row r="2792" s="82" customFormat="1" x14ac:dyDescent="0.25"/>
    <row r="2793" s="82" customFormat="1" x14ac:dyDescent="0.25"/>
    <row r="2794" s="82" customFormat="1" x14ac:dyDescent="0.25"/>
    <row r="2795" s="82" customFormat="1" x14ac:dyDescent="0.25"/>
    <row r="2796" s="82" customFormat="1" x14ac:dyDescent="0.25"/>
    <row r="2797" s="82" customFormat="1" x14ac:dyDescent="0.25"/>
    <row r="2798" s="82" customFormat="1" x14ac:dyDescent="0.25"/>
    <row r="2799" s="82" customFormat="1" x14ac:dyDescent="0.25"/>
    <row r="2800" s="82" customFormat="1" x14ac:dyDescent="0.25"/>
    <row r="2801" s="82" customFormat="1" x14ac:dyDescent="0.25"/>
    <row r="2802" s="82" customFormat="1" x14ac:dyDescent="0.25"/>
    <row r="2803" s="82" customFormat="1" x14ac:dyDescent="0.25"/>
    <row r="2804" s="82" customFormat="1" x14ac:dyDescent="0.25"/>
    <row r="2805" s="82" customFormat="1" x14ac:dyDescent="0.25"/>
    <row r="2806" s="82" customFormat="1" x14ac:dyDescent="0.25"/>
    <row r="2807" s="82" customFormat="1" x14ac:dyDescent="0.25"/>
    <row r="2808" s="82" customFormat="1" x14ac:dyDescent="0.25"/>
    <row r="2809" s="82" customFormat="1" x14ac:dyDescent="0.25"/>
    <row r="2810" s="82" customFormat="1" x14ac:dyDescent="0.25"/>
    <row r="2811" s="82" customFormat="1" x14ac:dyDescent="0.25"/>
    <row r="2812" s="82" customFormat="1" x14ac:dyDescent="0.25"/>
    <row r="2813" s="82" customFormat="1" x14ac:dyDescent="0.25"/>
    <row r="2814" s="82" customFormat="1" x14ac:dyDescent="0.25"/>
    <row r="2815" s="82" customFormat="1" x14ac:dyDescent="0.25"/>
    <row r="2816" s="82" customFormat="1" x14ac:dyDescent="0.25"/>
    <row r="2817" s="82" customFormat="1" x14ac:dyDescent="0.25"/>
    <row r="2818" s="82" customFormat="1" x14ac:dyDescent="0.25"/>
    <row r="2819" s="82" customFormat="1" x14ac:dyDescent="0.25"/>
    <row r="2820" s="82" customFormat="1" x14ac:dyDescent="0.25"/>
    <row r="2821" s="82" customFormat="1" x14ac:dyDescent="0.25"/>
    <row r="2822" s="82" customFormat="1" x14ac:dyDescent="0.25"/>
    <row r="2823" s="82" customFormat="1" x14ac:dyDescent="0.25"/>
    <row r="2824" s="82" customFormat="1" x14ac:dyDescent="0.25"/>
    <row r="2825" s="82" customFormat="1" x14ac:dyDescent="0.25"/>
    <row r="2826" s="82" customFormat="1" x14ac:dyDescent="0.25"/>
    <row r="2827" s="82" customFormat="1" x14ac:dyDescent="0.25"/>
    <row r="2828" s="82" customFormat="1" x14ac:dyDescent="0.25"/>
    <row r="2829" s="82" customFormat="1" x14ac:dyDescent="0.25"/>
    <row r="2830" s="82" customFormat="1" x14ac:dyDescent="0.25"/>
    <row r="2831" s="82" customFormat="1" x14ac:dyDescent="0.25"/>
    <row r="2832" s="82" customFormat="1" x14ac:dyDescent="0.25"/>
    <row r="2833" s="82" customFormat="1" x14ac:dyDescent="0.25"/>
    <row r="2834" s="82" customFormat="1" x14ac:dyDescent="0.25"/>
    <row r="2835" s="82" customFormat="1" x14ac:dyDescent="0.25"/>
    <row r="2836" s="82" customFormat="1" x14ac:dyDescent="0.25"/>
    <row r="2837" s="82" customFormat="1" x14ac:dyDescent="0.25"/>
    <row r="2838" s="82" customFormat="1" x14ac:dyDescent="0.25"/>
    <row r="2839" s="82" customFormat="1" x14ac:dyDescent="0.25"/>
    <row r="2840" s="82" customFormat="1" x14ac:dyDescent="0.25"/>
    <row r="2841" s="82" customFormat="1" x14ac:dyDescent="0.25"/>
    <row r="2842" s="82" customFormat="1" x14ac:dyDescent="0.25"/>
    <row r="2843" s="82" customFormat="1" x14ac:dyDescent="0.25"/>
    <row r="2844" s="82" customFormat="1" x14ac:dyDescent="0.25"/>
    <row r="2845" s="82" customFormat="1" x14ac:dyDescent="0.25"/>
    <row r="2846" s="82" customFormat="1" x14ac:dyDescent="0.25"/>
    <row r="2847" s="82" customFormat="1" x14ac:dyDescent="0.25"/>
    <row r="2848" s="82" customFormat="1" x14ac:dyDescent="0.25"/>
    <row r="2849" s="82" customFormat="1" x14ac:dyDescent="0.25"/>
    <row r="2850" s="82" customFormat="1" x14ac:dyDescent="0.25"/>
    <row r="2851" s="82" customFormat="1" x14ac:dyDescent="0.25"/>
    <row r="2852" s="82" customFormat="1" x14ac:dyDescent="0.25"/>
    <row r="2853" s="82" customFormat="1" x14ac:dyDescent="0.25"/>
    <row r="2854" s="82" customFormat="1" x14ac:dyDescent="0.25"/>
    <row r="2855" s="82" customFormat="1" x14ac:dyDescent="0.25"/>
    <row r="2856" s="82" customFormat="1" x14ac:dyDescent="0.25"/>
    <row r="2857" s="82" customFormat="1" x14ac:dyDescent="0.25"/>
    <row r="2858" s="82" customFormat="1" x14ac:dyDescent="0.25"/>
    <row r="2859" s="82" customFormat="1" x14ac:dyDescent="0.25"/>
    <row r="2860" s="82" customFormat="1" x14ac:dyDescent="0.25"/>
    <row r="2861" s="82" customFormat="1" x14ac:dyDescent="0.25"/>
    <row r="2862" s="82" customFormat="1" x14ac:dyDescent="0.25"/>
    <row r="2863" s="82" customFormat="1" x14ac:dyDescent="0.25"/>
    <row r="2864" s="82" customFormat="1" x14ac:dyDescent="0.25"/>
    <row r="2865" s="82" customFormat="1" x14ac:dyDescent="0.25"/>
    <row r="2866" s="82" customFormat="1" x14ac:dyDescent="0.25"/>
    <row r="2867" s="82" customFormat="1" x14ac:dyDescent="0.25"/>
    <row r="2868" s="82" customFormat="1" x14ac:dyDescent="0.25"/>
    <row r="2869" s="82" customFormat="1" x14ac:dyDescent="0.25"/>
    <row r="2870" s="82" customFormat="1" x14ac:dyDescent="0.25"/>
    <row r="2871" s="82" customFormat="1" x14ac:dyDescent="0.25"/>
    <row r="2872" s="82" customFormat="1" x14ac:dyDescent="0.25"/>
    <row r="2873" s="82" customFormat="1" x14ac:dyDescent="0.25"/>
    <row r="2874" s="82" customFormat="1" x14ac:dyDescent="0.25"/>
    <row r="2875" s="82" customFormat="1" x14ac:dyDescent="0.25"/>
    <row r="2876" s="82" customFormat="1" x14ac:dyDescent="0.25"/>
    <row r="2877" s="82" customFormat="1" x14ac:dyDescent="0.25"/>
    <row r="2878" s="82" customFormat="1" x14ac:dyDescent="0.25"/>
    <row r="2879" s="82" customFormat="1" x14ac:dyDescent="0.25"/>
    <row r="2880" s="82" customFormat="1" x14ac:dyDescent="0.25"/>
    <row r="2881" s="82" customFormat="1" x14ac:dyDescent="0.25"/>
    <row r="2882" s="82" customFormat="1" x14ac:dyDescent="0.25"/>
    <row r="2883" s="82" customFormat="1" x14ac:dyDescent="0.25"/>
    <row r="2884" s="82" customFormat="1" x14ac:dyDescent="0.25"/>
    <row r="2885" s="82" customFormat="1" x14ac:dyDescent="0.25"/>
    <row r="2886" s="82" customFormat="1" x14ac:dyDescent="0.25"/>
    <row r="2887" s="82" customFormat="1" x14ac:dyDescent="0.25"/>
    <row r="2888" s="82" customFormat="1" x14ac:dyDescent="0.25"/>
    <row r="2889" s="82" customFormat="1" x14ac:dyDescent="0.25"/>
    <row r="2890" s="82" customFormat="1" x14ac:dyDescent="0.25"/>
    <row r="2891" s="82" customFormat="1" x14ac:dyDescent="0.25"/>
    <row r="2892" s="82" customFormat="1" x14ac:dyDescent="0.25"/>
    <row r="2893" s="82" customFormat="1" x14ac:dyDescent="0.25"/>
    <row r="2894" s="82" customFormat="1" x14ac:dyDescent="0.25"/>
    <row r="2895" s="82" customFormat="1" x14ac:dyDescent="0.25"/>
    <row r="2896" s="82" customFormat="1" x14ac:dyDescent="0.25"/>
    <row r="2897" s="82" customFormat="1" x14ac:dyDescent="0.25"/>
    <row r="2898" s="82" customFormat="1" x14ac:dyDescent="0.25"/>
    <row r="2899" s="82" customFormat="1" x14ac:dyDescent="0.25"/>
    <row r="2900" s="82" customFormat="1" x14ac:dyDescent="0.25"/>
    <row r="2901" s="82" customFormat="1" x14ac:dyDescent="0.25"/>
    <row r="2902" s="82" customFormat="1" x14ac:dyDescent="0.25"/>
    <row r="2903" s="82" customFormat="1" x14ac:dyDescent="0.25"/>
    <row r="2904" s="82" customFormat="1" x14ac:dyDescent="0.25"/>
    <row r="2905" s="82" customFormat="1" x14ac:dyDescent="0.25"/>
    <row r="2906" s="82" customFormat="1" x14ac:dyDescent="0.25"/>
    <row r="2907" s="82" customFormat="1" x14ac:dyDescent="0.25"/>
    <row r="2908" s="82" customFormat="1" x14ac:dyDescent="0.25"/>
    <row r="2909" s="82" customFormat="1" x14ac:dyDescent="0.25"/>
    <row r="2910" s="82" customFormat="1" x14ac:dyDescent="0.25"/>
    <row r="2911" s="82" customFormat="1" x14ac:dyDescent="0.25"/>
    <row r="2912" s="82" customFormat="1" x14ac:dyDescent="0.25"/>
    <row r="2913" s="82" customFormat="1" x14ac:dyDescent="0.25"/>
    <row r="2914" s="82" customFormat="1" x14ac:dyDescent="0.25"/>
    <row r="2915" s="82" customFormat="1" x14ac:dyDescent="0.25"/>
    <row r="2916" s="82" customFormat="1" x14ac:dyDescent="0.25"/>
    <row r="2917" s="82" customFormat="1" x14ac:dyDescent="0.25"/>
    <row r="2918" s="82" customFormat="1" x14ac:dyDescent="0.25"/>
    <row r="2919" s="82" customFormat="1" x14ac:dyDescent="0.25"/>
    <row r="2920" s="82" customFormat="1" x14ac:dyDescent="0.25"/>
    <row r="2921" s="82" customFormat="1" x14ac:dyDescent="0.25"/>
    <row r="2922" s="82" customFormat="1" x14ac:dyDescent="0.25"/>
    <row r="2923" s="82" customFormat="1" x14ac:dyDescent="0.25"/>
    <row r="2924" s="82" customFormat="1" x14ac:dyDescent="0.25"/>
    <row r="2925" s="82" customFormat="1" x14ac:dyDescent="0.25"/>
    <row r="2926" s="82" customFormat="1" x14ac:dyDescent="0.25"/>
    <row r="2927" s="82" customFormat="1" x14ac:dyDescent="0.25"/>
    <row r="2928" s="82" customFormat="1" x14ac:dyDescent="0.25"/>
    <row r="2929" s="82" customFormat="1" x14ac:dyDescent="0.25"/>
    <row r="2930" s="82" customFormat="1" x14ac:dyDescent="0.25"/>
    <row r="2931" s="82" customFormat="1" x14ac:dyDescent="0.25"/>
    <row r="2932" s="82" customFormat="1" x14ac:dyDescent="0.25"/>
    <row r="2933" s="82" customFormat="1" x14ac:dyDescent="0.25"/>
    <row r="2934" s="82" customFormat="1" x14ac:dyDescent="0.25"/>
    <row r="2935" s="82" customFormat="1" x14ac:dyDescent="0.25"/>
    <row r="2936" s="82" customFormat="1" x14ac:dyDescent="0.25"/>
    <row r="2937" s="82" customFormat="1" x14ac:dyDescent="0.25"/>
    <row r="2938" s="82" customFormat="1" x14ac:dyDescent="0.25"/>
    <row r="2939" s="82" customFormat="1" x14ac:dyDescent="0.25"/>
    <row r="2940" s="82" customFormat="1" x14ac:dyDescent="0.25"/>
    <row r="2941" s="82" customFormat="1" x14ac:dyDescent="0.25"/>
    <row r="2942" s="82" customFormat="1" x14ac:dyDescent="0.25"/>
    <row r="2943" s="82" customFormat="1" x14ac:dyDescent="0.25"/>
    <row r="2944" s="82" customFormat="1" x14ac:dyDescent="0.25"/>
    <row r="2945" s="82" customFormat="1" x14ac:dyDescent="0.25"/>
    <row r="2946" s="82" customFormat="1" x14ac:dyDescent="0.25"/>
    <row r="2947" s="82" customFormat="1" x14ac:dyDescent="0.25"/>
    <row r="2948" s="82" customFormat="1" x14ac:dyDescent="0.25"/>
    <row r="2949" s="82" customFormat="1" x14ac:dyDescent="0.25"/>
    <row r="2950" s="82" customFormat="1" x14ac:dyDescent="0.25"/>
    <row r="2951" s="82" customFormat="1" x14ac:dyDescent="0.25"/>
    <row r="2952" s="82" customFormat="1" x14ac:dyDescent="0.25"/>
    <row r="2953" s="82" customFormat="1" x14ac:dyDescent="0.25"/>
    <row r="2954" s="82" customFormat="1" x14ac:dyDescent="0.25"/>
    <row r="2955" s="82" customFormat="1" x14ac:dyDescent="0.25"/>
    <row r="2956" s="82" customFormat="1" x14ac:dyDescent="0.25"/>
    <row r="2957" s="82" customFormat="1" x14ac:dyDescent="0.25"/>
    <row r="2958" s="82" customFormat="1" x14ac:dyDescent="0.25"/>
    <row r="2959" s="82" customFormat="1" x14ac:dyDescent="0.25"/>
    <row r="2960" s="82" customFormat="1" x14ac:dyDescent="0.25"/>
    <row r="2961" s="82" customFormat="1" x14ac:dyDescent="0.25"/>
    <row r="2962" s="82" customFormat="1" x14ac:dyDescent="0.25"/>
    <row r="2963" s="82" customFormat="1" x14ac:dyDescent="0.25"/>
    <row r="2964" s="82" customFormat="1" x14ac:dyDescent="0.25"/>
    <row r="2965" s="82" customFormat="1" x14ac:dyDescent="0.25"/>
    <row r="2966" s="82" customFormat="1" x14ac:dyDescent="0.25"/>
    <row r="2967" s="82" customFormat="1" x14ac:dyDescent="0.25"/>
    <row r="2968" s="82" customFormat="1" x14ac:dyDescent="0.25"/>
    <row r="2969" s="82" customFormat="1" x14ac:dyDescent="0.25"/>
    <row r="2970" s="82" customFormat="1" x14ac:dyDescent="0.25"/>
    <row r="2971" s="82" customFormat="1" x14ac:dyDescent="0.25"/>
    <row r="2972" s="82" customFormat="1" x14ac:dyDescent="0.25"/>
    <row r="2973" s="82" customFormat="1" x14ac:dyDescent="0.25"/>
    <row r="2974" s="82" customFormat="1" x14ac:dyDescent="0.25"/>
    <row r="2975" s="82" customFormat="1" x14ac:dyDescent="0.25"/>
    <row r="2976" s="82" customFormat="1" x14ac:dyDescent="0.25"/>
    <row r="2977" s="82" customFormat="1" x14ac:dyDescent="0.25"/>
    <row r="2978" s="82" customFormat="1" x14ac:dyDescent="0.25"/>
    <row r="2979" s="82" customFormat="1" x14ac:dyDescent="0.25"/>
    <row r="2980" s="82" customFormat="1" x14ac:dyDescent="0.25"/>
    <row r="2981" s="82" customFormat="1" x14ac:dyDescent="0.25"/>
    <row r="2982" s="82" customFormat="1" x14ac:dyDescent="0.25"/>
    <row r="2983" s="82" customFormat="1" x14ac:dyDescent="0.25"/>
    <row r="2984" s="82" customFormat="1" x14ac:dyDescent="0.25"/>
    <row r="2985" s="82" customFormat="1" x14ac:dyDescent="0.25"/>
    <row r="2986" s="82" customFormat="1" x14ac:dyDescent="0.25"/>
    <row r="2987" s="82" customFormat="1" x14ac:dyDescent="0.25"/>
    <row r="2988" s="82" customFormat="1" x14ac:dyDescent="0.25"/>
    <row r="2989" s="82" customFormat="1" x14ac:dyDescent="0.25"/>
    <row r="2990" s="82" customFormat="1" x14ac:dyDescent="0.25"/>
    <row r="2991" s="82" customFormat="1" x14ac:dyDescent="0.25"/>
    <row r="2992" s="82" customFormat="1" x14ac:dyDescent="0.25"/>
    <row r="2993" s="82" customFormat="1" x14ac:dyDescent="0.25"/>
    <row r="2994" s="82" customFormat="1" x14ac:dyDescent="0.25"/>
    <row r="2995" s="82" customFormat="1" x14ac:dyDescent="0.25"/>
    <row r="2996" s="82" customFormat="1" x14ac:dyDescent="0.25"/>
    <row r="2997" s="82" customFormat="1" x14ac:dyDescent="0.25"/>
    <row r="2998" s="82" customFormat="1" x14ac:dyDescent="0.25"/>
    <row r="2999" s="82" customFormat="1" x14ac:dyDescent="0.25"/>
    <row r="3000" s="82" customFormat="1" x14ac:dyDescent="0.25"/>
    <row r="3001" s="82" customFormat="1" x14ac:dyDescent="0.25"/>
    <row r="3002" s="82" customFormat="1" x14ac:dyDescent="0.25"/>
    <row r="3003" s="82" customFormat="1" x14ac:dyDescent="0.25"/>
    <row r="3004" s="82" customFormat="1" x14ac:dyDescent="0.25"/>
    <row r="3005" s="82" customFormat="1" x14ac:dyDescent="0.25"/>
    <row r="3006" s="82" customFormat="1" x14ac:dyDescent="0.25"/>
    <row r="3007" s="82" customFormat="1" x14ac:dyDescent="0.25"/>
    <row r="3008" s="82" customFormat="1" x14ac:dyDescent="0.25"/>
    <row r="3009" s="82" customFormat="1" x14ac:dyDescent="0.25"/>
    <row r="3010" s="82" customFormat="1" x14ac:dyDescent="0.25"/>
    <row r="3011" s="82" customFormat="1" x14ac:dyDescent="0.25"/>
    <row r="3012" s="82" customFormat="1" x14ac:dyDescent="0.25"/>
    <row r="3013" s="82" customFormat="1" x14ac:dyDescent="0.25"/>
    <row r="3014" s="82" customFormat="1" x14ac:dyDescent="0.25"/>
    <row r="3015" s="82" customFormat="1" x14ac:dyDescent="0.25"/>
    <row r="3016" s="82" customFormat="1" x14ac:dyDescent="0.25"/>
    <row r="3017" s="82" customFormat="1" x14ac:dyDescent="0.25"/>
    <row r="3018" s="82" customFormat="1" x14ac:dyDescent="0.25"/>
    <row r="3019" s="82" customFormat="1" x14ac:dyDescent="0.25"/>
    <row r="3020" s="82" customFormat="1" x14ac:dyDescent="0.25"/>
    <row r="3021" s="82" customFormat="1" x14ac:dyDescent="0.25"/>
    <row r="3022" s="82" customFormat="1" x14ac:dyDescent="0.25"/>
    <row r="3023" s="82" customFormat="1" x14ac:dyDescent="0.25"/>
    <row r="3024" s="82" customFormat="1" x14ac:dyDescent="0.25"/>
    <row r="3025" s="82" customFormat="1" x14ac:dyDescent="0.25"/>
    <row r="3026" s="82" customFormat="1" x14ac:dyDescent="0.25"/>
    <row r="3027" s="82" customFormat="1" x14ac:dyDescent="0.25"/>
    <row r="3028" s="82" customFormat="1" x14ac:dyDescent="0.25"/>
    <row r="3029" s="82" customFormat="1" x14ac:dyDescent="0.25"/>
    <row r="3030" s="82" customFormat="1" x14ac:dyDescent="0.25"/>
    <row r="3031" s="82" customFormat="1" x14ac:dyDescent="0.25"/>
    <row r="3032" s="82" customFormat="1" x14ac:dyDescent="0.25"/>
    <row r="3033" s="82" customFormat="1" x14ac:dyDescent="0.25"/>
    <row r="3034" s="82" customFormat="1" x14ac:dyDescent="0.25"/>
    <row r="3035" s="82" customFormat="1" x14ac:dyDescent="0.25"/>
    <row r="3036" s="82" customFormat="1" x14ac:dyDescent="0.25"/>
    <row r="3037" s="82" customFormat="1" x14ac:dyDescent="0.25"/>
    <row r="3038" s="82" customFormat="1" x14ac:dyDescent="0.25"/>
    <row r="3039" s="82" customFormat="1" x14ac:dyDescent="0.25"/>
    <row r="3040" s="82" customFormat="1" x14ac:dyDescent="0.25"/>
    <row r="3041" s="82" customFormat="1" x14ac:dyDescent="0.25"/>
    <row r="3042" s="82" customFormat="1" x14ac:dyDescent="0.25"/>
    <row r="3043" s="82" customFormat="1" x14ac:dyDescent="0.25"/>
    <row r="3044" s="82" customFormat="1" x14ac:dyDescent="0.25"/>
    <row r="3045" s="82" customFormat="1" x14ac:dyDescent="0.25"/>
    <row r="3046" s="82" customFormat="1" x14ac:dyDescent="0.25"/>
    <row r="3047" s="82" customFormat="1" x14ac:dyDescent="0.25"/>
    <row r="3048" s="82" customFormat="1" x14ac:dyDescent="0.25"/>
    <row r="3049" s="82" customFormat="1" x14ac:dyDescent="0.25"/>
    <row r="3050" s="82" customFormat="1" x14ac:dyDescent="0.25"/>
    <row r="3051" s="82" customFormat="1" x14ac:dyDescent="0.25"/>
    <row r="3052" s="82" customFormat="1" x14ac:dyDescent="0.25"/>
    <row r="3053" s="82" customFormat="1" x14ac:dyDescent="0.25"/>
    <row r="3054" s="82" customFormat="1" x14ac:dyDescent="0.25"/>
    <row r="3055" s="82" customFormat="1" x14ac:dyDescent="0.25"/>
    <row r="3056" s="82" customFormat="1" x14ac:dyDescent="0.25"/>
    <row r="3057" s="82" customFormat="1" x14ac:dyDescent="0.25"/>
    <row r="3058" s="82" customFormat="1" x14ac:dyDescent="0.25"/>
    <row r="3059" s="82" customFormat="1" x14ac:dyDescent="0.25"/>
    <row r="3060" s="82" customFormat="1" x14ac:dyDescent="0.25"/>
    <row r="3061" s="82" customFormat="1" x14ac:dyDescent="0.25"/>
    <row r="3062" s="82" customFormat="1" x14ac:dyDescent="0.25"/>
    <row r="3063" s="82" customFormat="1" x14ac:dyDescent="0.25"/>
    <row r="3064" s="82" customFormat="1" x14ac:dyDescent="0.25"/>
    <row r="3065" s="82" customFormat="1" x14ac:dyDescent="0.25"/>
    <row r="3066" s="82" customFormat="1" x14ac:dyDescent="0.25"/>
    <row r="3067" s="82" customFormat="1" x14ac:dyDescent="0.25"/>
    <row r="3068" s="82" customFormat="1" x14ac:dyDescent="0.25"/>
    <row r="3069" s="82" customFormat="1" x14ac:dyDescent="0.25"/>
    <row r="3070" s="82" customFormat="1" x14ac:dyDescent="0.25"/>
    <row r="3071" s="82" customFormat="1" x14ac:dyDescent="0.25"/>
    <row r="3072" s="82" customFormat="1" x14ac:dyDescent="0.25"/>
    <row r="3073" s="82" customFormat="1" x14ac:dyDescent="0.25"/>
    <row r="3074" s="82" customFormat="1" x14ac:dyDescent="0.25"/>
    <row r="3075" s="82" customFormat="1" x14ac:dyDescent="0.25"/>
    <row r="3076" s="82" customFormat="1" x14ac:dyDescent="0.25"/>
    <row r="3077" s="82" customFormat="1" x14ac:dyDescent="0.25"/>
    <row r="3078" s="82" customFormat="1" x14ac:dyDescent="0.25"/>
    <row r="3079" s="82" customFormat="1" x14ac:dyDescent="0.25"/>
    <row r="3080" s="82" customFormat="1" x14ac:dyDescent="0.25"/>
    <row r="3081" s="82" customFormat="1" x14ac:dyDescent="0.25"/>
    <row r="3082" s="82" customFormat="1" x14ac:dyDescent="0.25"/>
    <row r="3083" s="82" customFormat="1" x14ac:dyDescent="0.25"/>
    <row r="3084" s="82" customFormat="1" x14ac:dyDescent="0.25"/>
    <row r="3085" s="82" customFormat="1" x14ac:dyDescent="0.25"/>
    <row r="3086" s="82" customFormat="1" x14ac:dyDescent="0.25"/>
    <row r="3087" s="82" customFormat="1" x14ac:dyDescent="0.25"/>
    <row r="3088" s="82" customFormat="1" x14ac:dyDescent="0.25"/>
    <row r="3089" s="82" customFormat="1" x14ac:dyDescent="0.25"/>
    <row r="3090" s="82" customFormat="1" x14ac:dyDescent="0.25"/>
    <row r="3091" s="82" customFormat="1" x14ac:dyDescent="0.25"/>
    <row r="3092" s="82" customFormat="1" x14ac:dyDescent="0.25"/>
    <row r="3093" s="82" customFormat="1" x14ac:dyDescent="0.25"/>
    <row r="3094" s="82" customFormat="1" x14ac:dyDescent="0.25"/>
    <row r="3095" s="82" customFormat="1" x14ac:dyDescent="0.25"/>
    <row r="3096" s="82" customFormat="1" x14ac:dyDescent="0.25"/>
    <row r="3097" s="82" customFormat="1" x14ac:dyDescent="0.25"/>
    <row r="3098" s="82" customFormat="1" x14ac:dyDescent="0.25"/>
    <row r="3099" s="82" customFormat="1" x14ac:dyDescent="0.25"/>
    <row r="3100" s="82" customFormat="1" x14ac:dyDescent="0.25"/>
    <row r="3101" s="82" customFormat="1" x14ac:dyDescent="0.25"/>
    <row r="3102" s="82" customFormat="1" x14ac:dyDescent="0.25"/>
    <row r="3103" s="82" customFormat="1" x14ac:dyDescent="0.25"/>
    <row r="3104" s="82" customFormat="1" x14ac:dyDescent="0.25"/>
    <row r="3105" s="82" customFormat="1" x14ac:dyDescent="0.25"/>
    <row r="3106" s="82" customFormat="1" x14ac:dyDescent="0.25"/>
    <row r="3107" s="82" customFormat="1" x14ac:dyDescent="0.25"/>
    <row r="3108" s="82" customFormat="1" x14ac:dyDescent="0.25"/>
    <row r="3109" s="82" customFormat="1" x14ac:dyDescent="0.25"/>
    <row r="3110" s="82" customFormat="1" x14ac:dyDescent="0.25"/>
    <row r="3111" s="82" customFormat="1" x14ac:dyDescent="0.25"/>
    <row r="3112" s="82" customFormat="1" x14ac:dyDescent="0.25"/>
    <row r="3113" s="82" customFormat="1" x14ac:dyDescent="0.25"/>
    <row r="3114" s="82" customFormat="1" x14ac:dyDescent="0.25"/>
    <row r="3115" s="82" customFormat="1" x14ac:dyDescent="0.25"/>
    <row r="3116" s="82" customFormat="1" x14ac:dyDescent="0.25"/>
    <row r="3117" s="82" customFormat="1" x14ac:dyDescent="0.25"/>
    <row r="3118" s="82" customFormat="1" x14ac:dyDescent="0.25"/>
    <row r="3119" s="82" customFormat="1" x14ac:dyDescent="0.25"/>
    <row r="3120" s="82" customFormat="1" x14ac:dyDescent="0.25"/>
    <row r="3121" s="82" customFormat="1" x14ac:dyDescent="0.25"/>
    <row r="3122" s="82" customFormat="1" x14ac:dyDescent="0.25"/>
    <row r="3123" s="82" customFormat="1" x14ac:dyDescent="0.25"/>
    <row r="3124" s="82" customFormat="1" x14ac:dyDescent="0.25"/>
    <row r="3125" s="82" customFormat="1" x14ac:dyDescent="0.25"/>
    <row r="3126" s="82" customFormat="1" x14ac:dyDescent="0.25"/>
    <row r="3127" s="82" customFormat="1" x14ac:dyDescent="0.25"/>
    <row r="3128" s="82" customFormat="1" x14ac:dyDescent="0.25"/>
    <row r="3129" s="82" customFormat="1" x14ac:dyDescent="0.25"/>
    <row r="3130" s="82" customFormat="1" x14ac:dyDescent="0.25"/>
    <row r="3131" s="82" customFormat="1" x14ac:dyDescent="0.25"/>
    <row r="3132" s="82" customFormat="1" x14ac:dyDescent="0.25"/>
    <row r="3133" s="82" customFormat="1" x14ac:dyDescent="0.25"/>
    <row r="3134" s="82" customFormat="1" x14ac:dyDescent="0.25"/>
    <row r="3135" s="82" customFormat="1" x14ac:dyDescent="0.25"/>
    <row r="3136" s="82" customFormat="1" x14ac:dyDescent="0.25"/>
    <row r="3137" s="82" customFormat="1" x14ac:dyDescent="0.25"/>
    <row r="3138" s="82" customFormat="1" x14ac:dyDescent="0.25"/>
    <row r="3139" s="82" customFormat="1" x14ac:dyDescent="0.25"/>
    <row r="3140" s="82" customFormat="1" x14ac:dyDescent="0.25"/>
    <row r="3141" s="82" customFormat="1" x14ac:dyDescent="0.25"/>
    <row r="3142" s="82" customFormat="1" x14ac:dyDescent="0.25"/>
    <row r="3143" s="82" customFormat="1" x14ac:dyDescent="0.25"/>
    <row r="3144" s="82" customFormat="1" x14ac:dyDescent="0.25"/>
    <row r="3145" s="82" customFormat="1" x14ac:dyDescent="0.25"/>
    <row r="3146" s="82" customFormat="1" x14ac:dyDescent="0.25"/>
    <row r="3147" s="82" customFormat="1" x14ac:dyDescent="0.25"/>
    <row r="3148" s="82" customFormat="1" x14ac:dyDescent="0.25"/>
    <row r="3149" s="82" customFormat="1" x14ac:dyDescent="0.25"/>
    <row r="3150" s="82" customFormat="1" x14ac:dyDescent="0.25"/>
    <row r="3151" s="82" customFormat="1" x14ac:dyDescent="0.25"/>
    <row r="3152" s="82" customFormat="1" x14ac:dyDescent="0.25"/>
    <row r="3153" s="82" customFormat="1" x14ac:dyDescent="0.25"/>
    <row r="3154" s="82" customFormat="1" x14ac:dyDescent="0.25"/>
    <row r="3155" s="82" customFormat="1" x14ac:dyDescent="0.25"/>
    <row r="3156" s="82" customFormat="1" x14ac:dyDescent="0.25"/>
    <row r="3157" s="82" customFormat="1" x14ac:dyDescent="0.25"/>
    <row r="3158" s="82" customFormat="1" x14ac:dyDescent="0.25"/>
    <row r="3159" s="82" customFormat="1" x14ac:dyDescent="0.25"/>
    <row r="3160" s="82" customFormat="1" x14ac:dyDescent="0.25"/>
    <row r="3161" s="82" customFormat="1" x14ac:dyDescent="0.25"/>
    <row r="3162" s="82" customFormat="1" x14ac:dyDescent="0.25"/>
    <row r="3163" s="82" customFormat="1" x14ac:dyDescent="0.25"/>
    <row r="3164" s="82" customFormat="1" x14ac:dyDescent="0.25"/>
    <row r="3165" s="82" customFormat="1" x14ac:dyDescent="0.25"/>
    <row r="3166" s="82" customFormat="1" x14ac:dyDescent="0.25"/>
    <row r="3167" s="82" customFormat="1" x14ac:dyDescent="0.25"/>
    <row r="3168" s="82" customFormat="1" x14ac:dyDescent="0.25"/>
    <row r="3169" s="82" customFormat="1" x14ac:dyDescent="0.25"/>
    <row r="3170" s="82" customFormat="1" x14ac:dyDescent="0.25"/>
    <row r="3171" s="82" customFormat="1" x14ac:dyDescent="0.25"/>
    <row r="3172" s="82" customFormat="1" x14ac:dyDescent="0.25"/>
    <row r="3173" s="82" customFormat="1" x14ac:dyDescent="0.25"/>
    <row r="3174" s="82" customFormat="1" x14ac:dyDescent="0.25"/>
    <row r="3175" s="82" customFormat="1" x14ac:dyDescent="0.25"/>
    <row r="3176" s="82" customFormat="1" x14ac:dyDescent="0.25"/>
    <row r="3177" s="82" customFormat="1" x14ac:dyDescent="0.25"/>
    <row r="3178" s="82" customFormat="1" x14ac:dyDescent="0.25"/>
    <row r="3179" s="82" customFormat="1" x14ac:dyDescent="0.25"/>
    <row r="3180" s="82" customFormat="1" x14ac:dyDescent="0.25"/>
    <row r="3181" s="82" customFormat="1" x14ac:dyDescent="0.25"/>
    <row r="3182" s="82" customFormat="1" x14ac:dyDescent="0.25"/>
    <row r="3183" s="82" customFormat="1" x14ac:dyDescent="0.25"/>
    <row r="3184" s="82" customFormat="1" x14ac:dyDescent="0.25"/>
    <row r="3185" s="82" customFormat="1" x14ac:dyDescent="0.25"/>
    <row r="3186" s="82" customFormat="1" x14ac:dyDescent="0.25"/>
    <row r="3187" s="82" customFormat="1" x14ac:dyDescent="0.25"/>
    <row r="3188" s="82" customFormat="1" x14ac:dyDescent="0.25"/>
    <row r="3189" s="82" customFormat="1" x14ac:dyDescent="0.25"/>
    <row r="3190" s="82" customFormat="1" x14ac:dyDescent="0.25"/>
    <row r="3191" s="82" customFormat="1" x14ac:dyDescent="0.25"/>
    <row r="3192" s="82" customFormat="1" x14ac:dyDescent="0.25"/>
    <row r="3193" s="82" customFormat="1" x14ac:dyDescent="0.25"/>
    <row r="3194" s="82" customFormat="1" x14ac:dyDescent="0.25"/>
    <row r="3195" s="82" customFormat="1" x14ac:dyDescent="0.25"/>
    <row r="3196" s="82" customFormat="1" x14ac:dyDescent="0.25"/>
    <row r="3197" s="82" customFormat="1" x14ac:dyDescent="0.25"/>
    <row r="3198" s="82" customFormat="1" x14ac:dyDescent="0.25"/>
    <row r="3199" s="82" customFormat="1" x14ac:dyDescent="0.25"/>
    <row r="3200" s="82" customFormat="1" x14ac:dyDescent="0.25"/>
    <row r="3201" s="82" customFormat="1" x14ac:dyDescent="0.25"/>
    <row r="3202" s="82" customFormat="1" x14ac:dyDescent="0.25"/>
    <row r="3203" s="82" customFormat="1" x14ac:dyDescent="0.25"/>
    <row r="3204" s="82" customFormat="1" x14ac:dyDescent="0.25"/>
    <row r="3205" s="82" customFormat="1" x14ac:dyDescent="0.25"/>
    <row r="3206" s="82" customFormat="1" x14ac:dyDescent="0.25"/>
    <row r="3207" s="82" customFormat="1" x14ac:dyDescent="0.25"/>
    <row r="3208" s="82" customFormat="1" x14ac:dyDescent="0.25"/>
    <row r="3209" s="82" customFormat="1" x14ac:dyDescent="0.25"/>
    <row r="3210" s="82" customFormat="1" x14ac:dyDescent="0.25"/>
    <row r="3211" s="82" customFormat="1" x14ac:dyDescent="0.25"/>
    <row r="3212" s="82" customFormat="1" x14ac:dyDescent="0.25"/>
    <row r="3213" s="82" customFormat="1" x14ac:dyDescent="0.25"/>
    <row r="3214" s="82" customFormat="1" x14ac:dyDescent="0.25"/>
    <row r="3215" s="82" customFormat="1" x14ac:dyDescent="0.25"/>
    <row r="3216" s="82" customFormat="1" x14ac:dyDescent="0.25"/>
    <row r="3217" s="82" customFormat="1" x14ac:dyDescent="0.25"/>
    <row r="3218" s="82" customFormat="1" x14ac:dyDescent="0.25"/>
    <row r="3219" s="82" customFormat="1" x14ac:dyDescent="0.25"/>
    <row r="3220" s="82" customFormat="1" x14ac:dyDescent="0.25"/>
    <row r="3221" s="82" customFormat="1" x14ac:dyDescent="0.25"/>
    <row r="3222" s="82" customFormat="1" x14ac:dyDescent="0.25"/>
    <row r="3223" s="82" customFormat="1" x14ac:dyDescent="0.25"/>
    <row r="3224" s="82" customFormat="1" x14ac:dyDescent="0.25"/>
    <row r="3225" s="82" customFormat="1" x14ac:dyDescent="0.25"/>
    <row r="3226" s="82" customFormat="1" x14ac:dyDescent="0.25"/>
    <row r="3227" s="82" customFormat="1" x14ac:dyDescent="0.25"/>
    <row r="3228" s="82" customFormat="1" x14ac:dyDescent="0.25"/>
    <row r="3229" s="82" customFormat="1" x14ac:dyDescent="0.25"/>
    <row r="3230" s="82" customFormat="1" x14ac:dyDescent="0.25"/>
    <row r="3231" s="82" customFormat="1" x14ac:dyDescent="0.25"/>
    <row r="3232" s="82" customFormat="1" x14ac:dyDescent="0.25"/>
    <row r="3233" s="82" customFormat="1" x14ac:dyDescent="0.25"/>
    <row r="3234" s="82" customFormat="1" x14ac:dyDescent="0.25"/>
    <row r="3235" s="82" customFormat="1" x14ac:dyDescent="0.25"/>
    <row r="3236" s="82" customFormat="1" x14ac:dyDescent="0.25"/>
    <row r="3237" s="82" customFormat="1" x14ac:dyDescent="0.25"/>
    <row r="3238" s="82" customFormat="1" x14ac:dyDescent="0.25"/>
    <row r="3239" s="82" customFormat="1" x14ac:dyDescent="0.25"/>
    <row r="3240" s="82" customFormat="1" x14ac:dyDescent="0.25"/>
    <row r="3241" s="82" customFormat="1" x14ac:dyDescent="0.25"/>
    <row r="3242" s="82" customFormat="1" x14ac:dyDescent="0.25"/>
    <row r="3243" s="82" customFormat="1" x14ac:dyDescent="0.25"/>
    <row r="3244" s="82" customFormat="1" x14ac:dyDescent="0.25"/>
    <row r="3245" s="82" customFormat="1" x14ac:dyDescent="0.25"/>
    <row r="3246" s="82" customFormat="1" x14ac:dyDescent="0.25"/>
    <row r="3247" s="82" customFormat="1" x14ac:dyDescent="0.25"/>
    <row r="3248" s="82" customFormat="1" x14ac:dyDescent="0.25"/>
    <row r="3249" s="82" customFormat="1" x14ac:dyDescent="0.25"/>
    <row r="3250" s="82" customFormat="1" x14ac:dyDescent="0.25"/>
    <row r="3251" s="82" customFormat="1" x14ac:dyDescent="0.25"/>
    <row r="3252" s="82" customFormat="1" x14ac:dyDescent="0.25"/>
    <row r="3253" s="82" customFormat="1" x14ac:dyDescent="0.25"/>
    <row r="3254" s="82" customFormat="1" x14ac:dyDescent="0.25"/>
    <row r="3255" s="82" customFormat="1" x14ac:dyDescent="0.25"/>
    <row r="3256" s="82" customFormat="1" x14ac:dyDescent="0.25"/>
    <row r="3257" s="82" customFormat="1" x14ac:dyDescent="0.25"/>
    <row r="3258" s="82" customFormat="1" x14ac:dyDescent="0.25"/>
    <row r="3259" s="82" customFormat="1" x14ac:dyDescent="0.25"/>
    <row r="3260" s="82" customFormat="1" x14ac:dyDescent="0.25"/>
    <row r="3261" s="82" customFormat="1" x14ac:dyDescent="0.25"/>
    <row r="3262" s="82" customFormat="1" x14ac:dyDescent="0.25"/>
    <row r="3263" s="82" customFormat="1" x14ac:dyDescent="0.25"/>
    <row r="3264" s="82" customFormat="1" x14ac:dyDescent="0.25"/>
    <row r="3265" s="82" customFormat="1" x14ac:dyDescent="0.25"/>
    <row r="3266" s="82" customFormat="1" x14ac:dyDescent="0.25"/>
    <row r="3267" s="82" customFormat="1" x14ac:dyDescent="0.25"/>
    <row r="3268" s="82" customFormat="1" x14ac:dyDescent="0.25"/>
    <row r="3269" s="82" customFormat="1" x14ac:dyDescent="0.25"/>
    <row r="3270" s="82" customFormat="1" x14ac:dyDescent="0.25"/>
    <row r="3271" s="82" customFormat="1" x14ac:dyDescent="0.25"/>
    <row r="3272" s="82" customFormat="1" x14ac:dyDescent="0.25"/>
    <row r="3273" s="82" customFormat="1" x14ac:dyDescent="0.25"/>
    <row r="3274" s="82" customFormat="1" x14ac:dyDescent="0.25"/>
    <row r="3275" s="82" customFormat="1" x14ac:dyDescent="0.25"/>
    <row r="3276" s="82" customFormat="1" x14ac:dyDescent="0.25"/>
    <row r="3277" s="82" customFormat="1" x14ac:dyDescent="0.25"/>
    <row r="3278" s="82" customFormat="1" x14ac:dyDescent="0.25"/>
    <row r="3279" s="82" customFormat="1" x14ac:dyDescent="0.25"/>
    <row r="3280" s="82" customFormat="1" x14ac:dyDescent="0.25"/>
    <row r="3281" s="82" customFormat="1" x14ac:dyDescent="0.25"/>
    <row r="3282" s="82" customFormat="1" x14ac:dyDescent="0.25"/>
    <row r="3283" s="82" customFormat="1" x14ac:dyDescent="0.25"/>
    <row r="3284" s="82" customFormat="1" x14ac:dyDescent="0.25"/>
    <row r="3285" s="82" customFormat="1" x14ac:dyDescent="0.25"/>
    <row r="3286" s="82" customFormat="1" x14ac:dyDescent="0.25"/>
    <row r="3287" s="82" customFormat="1" x14ac:dyDescent="0.25"/>
    <row r="3288" s="82" customFormat="1" x14ac:dyDescent="0.25"/>
    <row r="3289" s="82" customFormat="1" x14ac:dyDescent="0.25"/>
    <row r="3290" s="82" customFormat="1" x14ac:dyDescent="0.25"/>
    <row r="3291" s="82" customFormat="1" x14ac:dyDescent="0.25"/>
    <row r="3292" s="82" customFormat="1" x14ac:dyDescent="0.25"/>
    <row r="3293" s="82" customFormat="1" x14ac:dyDescent="0.25"/>
    <row r="3294" s="82" customFormat="1" x14ac:dyDescent="0.25"/>
    <row r="3295" s="82" customFormat="1" x14ac:dyDescent="0.25"/>
    <row r="3296" s="82" customFormat="1" x14ac:dyDescent="0.25"/>
    <row r="3297" s="82" customFormat="1" x14ac:dyDescent="0.25"/>
    <row r="3298" s="82" customFormat="1" x14ac:dyDescent="0.25"/>
    <row r="3299" s="82" customFormat="1" x14ac:dyDescent="0.25"/>
    <row r="3300" s="82" customFormat="1" x14ac:dyDescent="0.25"/>
    <row r="3301" s="82" customFormat="1" x14ac:dyDescent="0.25"/>
    <row r="3302" s="82" customFormat="1" x14ac:dyDescent="0.25"/>
    <row r="3303" s="82" customFormat="1" x14ac:dyDescent="0.25"/>
    <row r="3304" s="82" customFormat="1" x14ac:dyDescent="0.25"/>
    <row r="3305" s="82" customFormat="1" x14ac:dyDescent="0.25"/>
    <row r="3306" s="82" customFormat="1" x14ac:dyDescent="0.25"/>
    <row r="3307" s="82" customFormat="1" x14ac:dyDescent="0.25"/>
    <row r="3308" s="82" customFormat="1" x14ac:dyDescent="0.25"/>
    <row r="3309" s="82" customFormat="1" x14ac:dyDescent="0.25"/>
    <row r="3310" s="82" customFormat="1" x14ac:dyDescent="0.25"/>
    <row r="3311" s="82" customFormat="1" x14ac:dyDescent="0.25"/>
    <row r="3312" s="82" customFormat="1" x14ac:dyDescent="0.25"/>
    <row r="3313" s="82" customFormat="1" x14ac:dyDescent="0.25"/>
    <row r="3314" s="82" customFormat="1" x14ac:dyDescent="0.25"/>
    <row r="3315" s="82" customFormat="1" x14ac:dyDescent="0.25"/>
    <row r="3316" s="82" customFormat="1" x14ac:dyDescent="0.25"/>
    <row r="3317" s="82" customFormat="1" x14ac:dyDescent="0.25"/>
    <row r="3318" s="82" customFormat="1" x14ac:dyDescent="0.25"/>
    <row r="3319" s="82" customFormat="1" x14ac:dyDescent="0.25"/>
    <row r="3320" s="82" customFormat="1" x14ac:dyDescent="0.25"/>
    <row r="3321" s="82" customFormat="1" x14ac:dyDescent="0.25"/>
    <row r="3322" s="82" customFormat="1" x14ac:dyDescent="0.25"/>
    <row r="3323" s="82" customFormat="1" x14ac:dyDescent="0.25"/>
    <row r="3324" s="82" customFormat="1" x14ac:dyDescent="0.25"/>
    <row r="3325" s="82" customFormat="1" x14ac:dyDescent="0.25"/>
    <row r="3326" s="82" customFormat="1" x14ac:dyDescent="0.25"/>
    <row r="3327" s="82" customFormat="1" x14ac:dyDescent="0.25"/>
    <row r="3328" s="82" customFormat="1" x14ac:dyDescent="0.25"/>
    <row r="3329" s="82" customFormat="1" x14ac:dyDescent="0.25"/>
    <row r="3330" s="82" customFormat="1" x14ac:dyDescent="0.25"/>
    <row r="3331" s="82" customFormat="1" x14ac:dyDescent="0.25"/>
    <row r="3332" s="82" customFormat="1" x14ac:dyDescent="0.25"/>
    <row r="3333" s="82" customFormat="1" x14ac:dyDescent="0.25"/>
    <row r="3334" s="82" customFormat="1" x14ac:dyDescent="0.25"/>
    <row r="3335" s="82" customFormat="1" x14ac:dyDescent="0.25"/>
    <row r="3336" s="82" customFormat="1" x14ac:dyDescent="0.25"/>
    <row r="3337" s="82" customFormat="1" x14ac:dyDescent="0.25"/>
    <row r="3338" s="82" customFormat="1" x14ac:dyDescent="0.25"/>
    <row r="3339" s="82" customFormat="1" x14ac:dyDescent="0.25"/>
    <row r="3340" s="82" customFormat="1" x14ac:dyDescent="0.25"/>
    <row r="3341" s="82" customFormat="1" x14ac:dyDescent="0.25"/>
    <row r="3342" s="82" customFormat="1" x14ac:dyDescent="0.25"/>
    <row r="3343" s="82" customFormat="1" x14ac:dyDescent="0.25"/>
    <row r="3344" s="82" customFormat="1" x14ac:dyDescent="0.25"/>
    <row r="3345" s="82" customFormat="1" x14ac:dyDescent="0.25"/>
    <row r="3346" s="82" customFormat="1" x14ac:dyDescent="0.25"/>
    <row r="3347" s="82" customFormat="1" x14ac:dyDescent="0.25"/>
    <row r="3348" s="82" customFormat="1" x14ac:dyDescent="0.25"/>
    <row r="3349" s="82" customFormat="1" x14ac:dyDescent="0.25"/>
    <row r="3350" s="82" customFormat="1" x14ac:dyDescent="0.25"/>
    <row r="3351" s="82" customFormat="1" x14ac:dyDescent="0.25"/>
    <row r="3352" s="82" customFormat="1" x14ac:dyDescent="0.25"/>
    <row r="3353" s="82" customFormat="1" x14ac:dyDescent="0.25"/>
    <row r="3354" s="82" customFormat="1" x14ac:dyDescent="0.25"/>
    <row r="3355" s="82" customFormat="1" x14ac:dyDescent="0.25"/>
    <row r="3356" s="82" customFormat="1" x14ac:dyDescent="0.25"/>
    <row r="3357" s="82" customFormat="1" x14ac:dyDescent="0.25"/>
    <row r="3358" s="82" customFormat="1" x14ac:dyDescent="0.25"/>
    <row r="3359" s="82" customFormat="1" x14ac:dyDescent="0.25"/>
    <row r="3360" s="82" customFormat="1" x14ac:dyDescent="0.25"/>
    <row r="3361" s="82" customFormat="1" x14ac:dyDescent="0.25"/>
    <row r="3362" s="82" customFormat="1" x14ac:dyDescent="0.25"/>
    <row r="3363" s="82" customFormat="1" x14ac:dyDescent="0.25"/>
    <row r="3364" s="82" customFormat="1" x14ac:dyDescent="0.25"/>
    <row r="3365" s="82" customFormat="1" x14ac:dyDescent="0.25"/>
    <row r="3366" s="82" customFormat="1" x14ac:dyDescent="0.25"/>
    <row r="3367" s="82" customFormat="1" x14ac:dyDescent="0.25"/>
    <row r="3368" s="82" customFormat="1" x14ac:dyDescent="0.25"/>
    <row r="3369" s="82" customFormat="1" x14ac:dyDescent="0.25"/>
    <row r="3370" s="82" customFormat="1" x14ac:dyDescent="0.25"/>
    <row r="3371" s="82" customFormat="1" x14ac:dyDescent="0.25"/>
    <row r="3372" s="82" customFormat="1" x14ac:dyDescent="0.25"/>
    <row r="3373" s="82" customFormat="1" x14ac:dyDescent="0.25"/>
    <row r="3374" s="82" customFormat="1" x14ac:dyDescent="0.25"/>
    <row r="3375" s="82" customFormat="1" x14ac:dyDescent="0.25"/>
    <row r="3376" s="82" customFormat="1" x14ac:dyDescent="0.25"/>
    <row r="3377" s="82" customFormat="1" x14ac:dyDescent="0.25"/>
    <row r="3378" s="82" customFormat="1" x14ac:dyDescent="0.25"/>
    <row r="3379" s="82" customFormat="1" x14ac:dyDescent="0.25"/>
    <row r="3380" s="82" customFormat="1" x14ac:dyDescent="0.25"/>
    <row r="3381" s="82" customFormat="1" x14ac:dyDescent="0.25"/>
    <row r="3382" s="82" customFormat="1" x14ac:dyDescent="0.25"/>
    <row r="3383" s="82" customFormat="1" x14ac:dyDescent="0.25"/>
    <row r="3384" s="82" customFormat="1" x14ac:dyDescent="0.25"/>
    <row r="3385" s="82" customFormat="1" x14ac:dyDescent="0.25"/>
    <row r="3386" s="82" customFormat="1" x14ac:dyDescent="0.25"/>
    <row r="3387" s="82" customFormat="1" x14ac:dyDescent="0.25"/>
    <row r="3388" s="82" customFormat="1" x14ac:dyDescent="0.25"/>
    <row r="3389" s="82" customFormat="1" x14ac:dyDescent="0.25"/>
    <row r="3390" s="82" customFormat="1" x14ac:dyDescent="0.25"/>
    <row r="3391" s="82" customFormat="1" x14ac:dyDescent="0.25"/>
    <row r="3392" s="82" customFormat="1" x14ac:dyDescent="0.25"/>
    <row r="3393" s="82" customFormat="1" x14ac:dyDescent="0.25"/>
    <row r="3394" s="82" customFormat="1" x14ac:dyDescent="0.25"/>
    <row r="3395" s="82" customFormat="1" x14ac:dyDescent="0.25"/>
    <row r="3396" s="82" customFormat="1" x14ac:dyDescent="0.25"/>
    <row r="3397" s="82" customFormat="1" x14ac:dyDescent="0.25"/>
    <row r="3398" s="82" customFormat="1" x14ac:dyDescent="0.25"/>
    <row r="3399" s="82" customFormat="1" x14ac:dyDescent="0.25"/>
    <row r="3400" s="82" customFormat="1" x14ac:dyDescent="0.25"/>
    <row r="3401" s="82" customFormat="1" x14ac:dyDescent="0.25"/>
    <row r="3402" s="82" customFormat="1" x14ac:dyDescent="0.25"/>
    <row r="3403" s="82" customFormat="1" x14ac:dyDescent="0.25"/>
    <row r="3404" s="82" customFormat="1" x14ac:dyDescent="0.25"/>
    <row r="3405" s="82" customFormat="1" x14ac:dyDescent="0.25"/>
    <row r="3406" s="82" customFormat="1" x14ac:dyDescent="0.25"/>
    <row r="3407" s="82" customFormat="1" x14ac:dyDescent="0.25"/>
    <row r="3408" s="82" customFormat="1" x14ac:dyDescent="0.25"/>
    <row r="3409" s="82" customFormat="1" x14ac:dyDescent="0.25"/>
    <row r="3410" s="82" customFormat="1" x14ac:dyDescent="0.25"/>
    <row r="3411" s="82" customFormat="1" x14ac:dyDescent="0.25"/>
    <row r="3412" s="82" customFormat="1" x14ac:dyDescent="0.25"/>
    <row r="3413" s="82" customFormat="1" x14ac:dyDescent="0.25"/>
    <row r="3414" s="82" customFormat="1" x14ac:dyDescent="0.25"/>
    <row r="3415" s="82" customFormat="1" x14ac:dyDescent="0.25"/>
    <row r="3416" s="82" customFormat="1" x14ac:dyDescent="0.25"/>
    <row r="3417" s="82" customFormat="1" x14ac:dyDescent="0.25"/>
    <row r="3418" s="82" customFormat="1" x14ac:dyDescent="0.25"/>
    <row r="3419" s="82" customFormat="1" x14ac:dyDescent="0.25"/>
    <row r="3420" s="82" customFormat="1" x14ac:dyDescent="0.25"/>
    <row r="3421" s="82" customFormat="1" x14ac:dyDescent="0.25"/>
    <row r="3422" s="82" customFormat="1" x14ac:dyDescent="0.25"/>
    <row r="3423" s="82" customFormat="1" x14ac:dyDescent="0.25"/>
    <row r="3424" s="82" customFormat="1" x14ac:dyDescent="0.25"/>
    <row r="3425" s="82" customFormat="1" x14ac:dyDescent="0.25"/>
    <row r="3426" s="82" customFormat="1" x14ac:dyDescent="0.25"/>
    <row r="3427" s="82" customFormat="1" x14ac:dyDescent="0.25"/>
    <row r="3428" s="82" customFormat="1" x14ac:dyDescent="0.25"/>
    <row r="3429" s="82" customFormat="1" x14ac:dyDescent="0.25"/>
    <row r="3430" s="82" customFormat="1" x14ac:dyDescent="0.25"/>
    <row r="3431" s="82" customFormat="1" x14ac:dyDescent="0.25"/>
    <row r="3432" s="82" customFormat="1" x14ac:dyDescent="0.25"/>
    <row r="3433" s="82" customFormat="1" x14ac:dyDescent="0.25"/>
    <row r="3434" s="82" customFormat="1" x14ac:dyDescent="0.25"/>
    <row r="3435" s="82" customFormat="1" x14ac:dyDescent="0.25"/>
    <row r="3436" s="82" customFormat="1" x14ac:dyDescent="0.25"/>
    <row r="3437" s="82" customFormat="1" x14ac:dyDescent="0.25"/>
    <row r="3438" s="82" customFormat="1" x14ac:dyDescent="0.25"/>
    <row r="3439" s="82" customFormat="1" x14ac:dyDescent="0.25"/>
    <row r="3440" s="82" customFormat="1" x14ac:dyDescent="0.25"/>
    <row r="3441" s="82" customFormat="1" x14ac:dyDescent="0.25"/>
    <row r="3442" s="82" customFormat="1" x14ac:dyDescent="0.25"/>
    <row r="3443" s="82" customFormat="1" x14ac:dyDescent="0.25"/>
    <row r="3444" s="82" customFormat="1" x14ac:dyDescent="0.25"/>
    <row r="3445" s="82" customFormat="1" x14ac:dyDescent="0.25"/>
    <row r="3446" s="82" customFormat="1" x14ac:dyDescent="0.25"/>
    <row r="3447" s="82" customFormat="1" x14ac:dyDescent="0.25"/>
    <row r="3448" s="82" customFormat="1" x14ac:dyDescent="0.25"/>
    <row r="3449" s="82" customFormat="1" x14ac:dyDescent="0.25"/>
    <row r="3450" s="82" customFormat="1" x14ac:dyDescent="0.25"/>
    <row r="3451" s="82" customFormat="1" x14ac:dyDescent="0.25"/>
    <row r="3452" s="82" customFormat="1" x14ac:dyDescent="0.25"/>
    <row r="3453" s="82" customFormat="1" x14ac:dyDescent="0.25"/>
    <row r="3454" s="82" customFormat="1" x14ac:dyDescent="0.25"/>
    <row r="3455" s="82" customFormat="1" x14ac:dyDescent="0.25"/>
    <row r="3456" s="82" customFormat="1" x14ac:dyDescent="0.25"/>
    <row r="3457" s="82" customFormat="1" x14ac:dyDescent="0.25"/>
    <row r="3458" s="82" customFormat="1" x14ac:dyDescent="0.25"/>
    <row r="3459" s="82" customFormat="1" x14ac:dyDescent="0.25"/>
    <row r="3460" s="82" customFormat="1" x14ac:dyDescent="0.25"/>
    <row r="3461" s="82" customFormat="1" x14ac:dyDescent="0.25"/>
    <row r="3462" s="82" customFormat="1" x14ac:dyDescent="0.25"/>
    <row r="3463" s="82" customFormat="1" x14ac:dyDescent="0.25"/>
    <row r="3464" s="82" customFormat="1" x14ac:dyDescent="0.25"/>
    <row r="3465" s="82" customFormat="1" x14ac:dyDescent="0.25"/>
    <row r="3466" s="82" customFormat="1" x14ac:dyDescent="0.25"/>
    <row r="3467" s="82" customFormat="1" x14ac:dyDescent="0.25"/>
    <row r="3468" s="82" customFormat="1" x14ac:dyDescent="0.25"/>
    <row r="3469" s="82" customFormat="1" x14ac:dyDescent="0.25"/>
    <row r="3470" s="82" customFormat="1" x14ac:dyDescent="0.25"/>
    <row r="3471" s="82" customFormat="1" x14ac:dyDescent="0.25"/>
    <row r="3472" s="82" customFormat="1" x14ac:dyDescent="0.25"/>
    <row r="3473" s="82" customFormat="1" x14ac:dyDescent="0.25"/>
    <row r="3474" s="82" customFormat="1" x14ac:dyDescent="0.25"/>
    <row r="3475" s="82" customFormat="1" x14ac:dyDescent="0.25"/>
    <row r="3476" s="82" customFormat="1" x14ac:dyDescent="0.25"/>
    <row r="3477" s="82" customFormat="1" x14ac:dyDescent="0.25"/>
    <row r="3478" s="82" customFormat="1" x14ac:dyDescent="0.25"/>
    <row r="3479" s="82" customFormat="1" x14ac:dyDescent="0.25"/>
    <row r="3480" s="82" customFormat="1" x14ac:dyDescent="0.25"/>
    <row r="3481" s="82" customFormat="1" x14ac:dyDescent="0.25"/>
    <row r="3482" s="82" customFormat="1" x14ac:dyDescent="0.25"/>
    <row r="3483" s="82" customFormat="1" x14ac:dyDescent="0.25"/>
    <row r="3484" s="82" customFormat="1" x14ac:dyDescent="0.25"/>
    <row r="3485" s="82" customFormat="1" x14ac:dyDescent="0.25"/>
    <row r="3486" s="82" customFormat="1" x14ac:dyDescent="0.25"/>
    <row r="3487" s="82" customFormat="1" x14ac:dyDescent="0.25"/>
    <row r="3488" s="82" customFormat="1" x14ac:dyDescent="0.25"/>
    <row r="3489" s="82" customFormat="1" x14ac:dyDescent="0.25"/>
    <row r="3490" s="82" customFormat="1" x14ac:dyDescent="0.25"/>
    <row r="3491" s="82" customFormat="1" x14ac:dyDescent="0.25"/>
    <row r="3492" s="82" customFormat="1" x14ac:dyDescent="0.25"/>
    <row r="3493" s="82" customFormat="1" x14ac:dyDescent="0.25"/>
    <row r="3494" s="82" customFormat="1" x14ac:dyDescent="0.25"/>
    <row r="3495" s="82" customFormat="1" x14ac:dyDescent="0.25"/>
    <row r="3496" s="82" customFormat="1" x14ac:dyDescent="0.25"/>
    <row r="3497" s="82" customFormat="1" x14ac:dyDescent="0.25"/>
    <row r="3498" s="82" customFormat="1" x14ac:dyDescent="0.25"/>
    <row r="3499" s="82" customFormat="1" x14ac:dyDescent="0.25"/>
    <row r="3500" s="82" customFormat="1" x14ac:dyDescent="0.25"/>
    <row r="3501" s="82" customFormat="1" x14ac:dyDescent="0.25"/>
    <row r="3502" s="82" customFormat="1" x14ac:dyDescent="0.25"/>
    <row r="3503" s="82" customFormat="1" x14ac:dyDescent="0.25"/>
    <row r="3504" s="82" customFormat="1" x14ac:dyDescent="0.25"/>
    <row r="3505" s="82" customFormat="1" x14ac:dyDescent="0.25"/>
    <row r="3506" s="82" customFormat="1" x14ac:dyDescent="0.25"/>
    <row r="3507" s="82" customFormat="1" x14ac:dyDescent="0.25"/>
    <row r="3508" s="82" customFormat="1" x14ac:dyDescent="0.25"/>
    <row r="3509" s="82" customFormat="1" x14ac:dyDescent="0.25"/>
    <row r="3510" s="82" customFormat="1" x14ac:dyDescent="0.25"/>
    <row r="3511" s="82" customFormat="1" x14ac:dyDescent="0.25"/>
    <row r="3512" s="82" customFormat="1" x14ac:dyDescent="0.25"/>
    <row r="3513" s="82" customFormat="1" x14ac:dyDescent="0.25"/>
    <row r="3514" s="82" customFormat="1" x14ac:dyDescent="0.25"/>
    <row r="3515" s="82" customFormat="1" x14ac:dyDescent="0.25"/>
    <row r="3516" s="82" customFormat="1" x14ac:dyDescent="0.25"/>
    <row r="3517" s="82" customFormat="1" x14ac:dyDescent="0.25"/>
    <row r="3518" s="82" customFormat="1" x14ac:dyDescent="0.25"/>
    <row r="3519" s="82" customFormat="1" x14ac:dyDescent="0.25"/>
    <row r="3520" s="82" customFormat="1" x14ac:dyDescent="0.25"/>
    <row r="3521" s="82" customFormat="1" x14ac:dyDescent="0.25"/>
    <row r="3522" s="82" customFormat="1" x14ac:dyDescent="0.25"/>
    <row r="3523" s="82" customFormat="1" x14ac:dyDescent="0.25"/>
    <row r="3524" s="82" customFormat="1" x14ac:dyDescent="0.25"/>
    <row r="3525" s="82" customFormat="1" x14ac:dyDescent="0.25"/>
    <row r="3526" s="82" customFormat="1" x14ac:dyDescent="0.25"/>
    <row r="3527" s="82" customFormat="1" x14ac:dyDescent="0.25"/>
    <row r="3528" s="82" customFormat="1" x14ac:dyDescent="0.25"/>
    <row r="3529" s="82" customFormat="1" x14ac:dyDescent="0.25"/>
    <row r="3530" s="82" customFormat="1" x14ac:dyDescent="0.25"/>
    <row r="3531" s="82" customFormat="1" x14ac:dyDescent="0.25"/>
    <row r="3532" s="82" customFormat="1" x14ac:dyDescent="0.25"/>
    <row r="3533" s="82" customFormat="1" x14ac:dyDescent="0.25"/>
    <row r="3534" s="82" customFormat="1" x14ac:dyDescent="0.25"/>
    <row r="3535" s="82" customFormat="1" x14ac:dyDescent="0.25"/>
    <row r="3536" s="82" customFormat="1" x14ac:dyDescent="0.25"/>
    <row r="3537" s="82" customFormat="1" x14ac:dyDescent="0.25"/>
    <row r="3538" s="82" customFormat="1" x14ac:dyDescent="0.25"/>
    <row r="3539" s="82" customFormat="1" x14ac:dyDescent="0.25"/>
    <row r="3540" s="82" customFormat="1" x14ac:dyDescent="0.25"/>
    <row r="3541" s="82" customFormat="1" x14ac:dyDescent="0.25"/>
    <row r="3542" s="82" customFormat="1" x14ac:dyDescent="0.25"/>
    <row r="3543" s="82" customFormat="1" x14ac:dyDescent="0.25"/>
    <row r="3544" s="82" customFormat="1" x14ac:dyDescent="0.25"/>
    <row r="3545" s="82" customFormat="1" x14ac:dyDescent="0.25"/>
    <row r="3546" s="82" customFormat="1" x14ac:dyDescent="0.25"/>
    <row r="3547" s="82" customFormat="1" x14ac:dyDescent="0.25"/>
    <row r="3548" s="82" customFormat="1" x14ac:dyDescent="0.25"/>
    <row r="3549" s="82" customFormat="1" x14ac:dyDescent="0.25"/>
    <row r="3550" s="82" customFormat="1" x14ac:dyDescent="0.25"/>
    <row r="3551" s="82" customFormat="1" x14ac:dyDescent="0.25"/>
    <row r="3552" s="82" customFormat="1" x14ac:dyDescent="0.25"/>
    <row r="3553" s="82" customFormat="1" x14ac:dyDescent="0.25"/>
    <row r="3554" s="82" customFormat="1" x14ac:dyDescent="0.25"/>
    <row r="3555" s="82" customFormat="1" x14ac:dyDescent="0.25"/>
    <row r="3556" s="82" customFormat="1" x14ac:dyDescent="0.25"/>
    <row r="3557" s="82" customFormat="1" x14ac:dyDescent="0.25"/>
    <row r="3558" s="82" customFormat="1" x14ac:dyDescent="0.25"/>
    <row r="3559" s="82" customFormat="1" x14ac:dyDescent="0.25"/>
    <row r="3560" s="82" customFormat="1" x14ac:dyDescent="0.25"/>
    <row r="3561" s="82" customFormat="1" x14ac:dyDescent="0.25"/>
    <row r="3562" s="82" customFormat="1" x14ac:dyDescent="0.25"/>
    <row r="3563" s="82" customFormat="1" x14ac:dyDescent="0.25"/>
    <row r="3564" s="82" customFormat="1" x14ac:dyDescent="0.25"/>
    <row r="3565" s="82" customFormat="1" x14ac:dyDescent="0.25"/>
    <row r="3566" s="82" customFormat="1" x14ac:dyDescent="0.25"/>
    <row r="3567" s="82" customFormat="1" x14ac:dyDescent="0.25"/>
    <row r="3568" s="82" customFormat="1" x14ac:dyDescent="0.25"/>
    <row r="3569" s="82" customFormat="1" x14ac:dyDescent="0.25"/>
    <row r="3570" s="82" customFormat="1" x14ac:dyDescent="0.25"/>
    <row r="3571" s="82" customFormat="1" x14ac:dyDescent="0.25"/>
    <row r="3572" s="82" customFormat="1" x14ac:dyDescent="0.25"/>
    <row r="3573" s="82" customFormat="1" x14ac:dyDescent="0.25"/>
    <row r="3574" s="82" customFormat="1" x14ac:dyDescent="0.25"/>
    <row r="3575" s="82" customFormat="1" x14ac:dyDescent="0.25"/>
    <row r="3576" s="82" customFormat="1" x14ac:dyDescent="0.25"/>
    <row r="3577" s="82" customFormat="1" x14ac:dyDescent="0.25"/>
    <row r="3578" s="82" customFormat="1" x14ac:dyDescent="0.25"/>
    <row r="3579" s="82" customFormat="1" x14ac:dyDescent="0.25"/>
    <row r="3580" s="82" customFormat="1" x14ac:dyDescent="0.25"/>
    <row r="3581" s="82" customFormat="1" x14ac:dyDescent="0.25"/>
    <row r="3582" s="82" customFormat="1" x14ac:dyDescent="0.25"/>
    <row r="3583" s="82" customFormat="1" x14ac:dyDescent="0.25"/>
    <row r="3584" s="82" customFormat="1" x14ac:dyDescent="0.25"/>
    <row r="3585" s="82" customFormat="1" x14ac:dyDescent="0.25"/>
    <row r="3586" s="82" customFormat="1" x14ac:dyDescent="0.25"/>
    <row r="3587" s="82" customFormat="1" x14ac:dyDescent="0.25"/>
    <row r="3588" s="82" customFormat="1" x14ac:dyDescent="0.25"/>
    <row r="3589" s="82" customFormat="1" x14ac:dyDescent="0.25"/>
    <row r="3590" s="82" customFormat="1" x14ac:dyDescent="0.25"/>
    <row r="3591" s="82" customFormat="1" x14ac:dyDescent="0.25"/>
    <row r="3592" s="82" customFormat="1" x14ac:dyDescent="0.25"/>
    <row r="3593" s="82" customFormat="1" x14ac:dyDescent="0.25"/>
    <row r="3594" s="82" customFormat="1" x14ac:dyDescent="0.25"/>
    <row r="3595" s="82" customFormat="1" x14ac:dyDescent="0.25"/>
    <row r="3596" s="82" customFormat="1" x14ac:dyDescent="0.25"/>
    <row r="3597" s="82" customFormat="1" x14ac:dyDescent="0.25"/>
    <row r="3598" s="82" customFormat="1" x14ac:dyDescent="0.25"/>
    <row r="3599" s="82" customFormat="1" x14ac:dyDescent="0.25"/>
    <row r="3600" s="82" customFormat="1" x14ac:dyDescent="0.25"/>
    <row r="3601" s="82" customFormat="1" x14ac:dyDescent="0.25"/>
    <row r="3602" s="82" customFormat="1" x14ac:dyDescent="0.25"/>
    <row r="3603" s="82" customFormat="1" x14ac:dyDescent="0.25"/>
    <row r="3604" s="82" customFormat="1" x14ac:dyDescent="0.25"/>
    <row r="3605" s="82" customFormat="1" x14ac:dyDescent="0.25"/>
    <row r="3606" s="82" customFormat="1" x14ac:dyDescent="0.25"/>
    <row r="3607" s="82" customFormat="1" x14ac:dyDescent="0.25"/>
    <row r="3608" s="82" customFormat="1" x14ac:dyDescent="0.25"/>
    <row r="3609" s="82" customFormat="1" x14ac:dyDescent="0.25"/>
    <row r="3610" s="82" customFormat="1" x14ac:dyDescent="0.25"/>
    <row r="3611" s="82" customFormat="1" x14ac:dyDescent="0.25"/>
    <row r="3612" s="82" customFormat="1" x14ac:dyDescent="0.25"/>
    <row r="3613" s="82" customFormat="1" x14ac:dyDescent="0.25"/>
    <row r="3614" s="82" customFormat="1" x14ac:dyDescent="0.25"/>
    <row r="3615" s="82" customFormat="1" x14ac:dyDescent="0.25"/>
    <row r="3616" s="82" customFormat="1" x14ac:dyDescent="0.25"/>
    <row r="3617" s="82" customFormat="1" x14ac:dyDescent="0.25"/>
    <row r="3618" s="82" customFormat="1" x14ac:dyDescent="0.25"/>
    <row r="3619" s="82" customFormat="1" x14ac:dyDescent="0.25"/>
    <row r="3620" s="82" customFormat="1" x14ac:dyDescent="0.25"/>
    <row r="3621" s="82" customFormat="1" x14ac:dyDescent="0.25"/>
    <row r="3622" s="82" customFormat="1" x14ac:dyDescent="0.25"/>
    <row r="3623" s="82" customFormat="1" x14ac:dyDescent="0.25"/>
    <row r="3624" s="82" customFormat="1" x14ac:dyDescent="0.25"/>
    <row r="3625" s="82" customFormat="1" x14ac:dyDescent="0.25"/>
    <row r="3626" s="82" customFormat="1" x14ac:dyDescent="0.25"/>
    <row r="3627" s="82" customFormat="1" x14ac:dyDescent="0.25"/>
    <row r="3628" s="82" customFormat="1" x14ac:dyDescent="0.25"/>
    <row r="3629" s="82" customFormat="1" x14ac:dyDescent="0.25"/>
    <row r="3630" s="82" customFormat="1" x14ac:dyDescent="0.25"/>
    <row r="3631" s="82" customFormat="1" x14ac:dyDescent="0.25"/>
    <row r="3632" s="82" customFormat="1" x14ac:dyDescent="0.25"/>
    <row r="3633" s="82" customFormat="1" x14ac:dyDescent="0.25"/>
    <row r="3634" s="82" customFormat="1" x14ac:dyDescent="0.25"/>
    <row r="3635" s="82" customFormat="1" x14ac:dyDescent="0.25"/>
    <row r="3636" s="82" customFormat="1" x14ac:dyDescent="0.25"/>
    <row r="3637" s="82" customFormat="1" x14ac:dyDescent="0.25"/>
    <row r="3638" s="82" customFormat="1" x14ac:dyDescent="0.25"/>
    <row r="3639" s="82" customFormat="1" x14ac:dyDescent="0.25"/>
    <row r="3640" s="82" customFormat="1" x14ac:dyDescent="0.25"/>
    <row r="3641" s="82" customFormat="1" x14ac:dyDescent="0.25"/>
    <row r="3642" s="82" customFormat="1" x14ac:dyDescent="0.25"/>
    <row r="3643" s="82" customFormat="1" x14ac:dyDescent="0.25"/>
    <row r="3644" s="82" customFormat="1" x14ac:dyDescent="0.25"/>
    <row r="3645" s="82" customFormat="1" x14ac:dyDescent="0.25"/>
    <row r="3646" s="82" customFormat="1" x14ac:dyDescent="0.25"/>
    <row r="3647" s="82" customFormat="1" x14ac:dyDescent="0.25"/>
    <row r="3648" s="82" customFormat="1" x14ac:dyDescent="0.25"/>
    <row r="3649" s="82" customFormat="1" x14ac:dyDescent="0.25"/>
    <row r="3650" s="82" customFormat="1" x14ac:dyDescent="0.25"/>
    <row r="3651" s="82" customFormat="1" x14ac:dyDescent="0.25"/>
    <row r="3652" s="82" customFormat="1" x14ac:dyDescent="0.25"/>
    <row r="3653" s="82" customFormat="1" x14ac:dyDescent="0.25"/>
    <row r="3654" s="82" customFormat="1" x14ac:dyDescent="0.25"/>
    <row r="3655" s="82" customFormat="1" x14ac:dyDescent="0.25"/>
    <row r="3656" s="82" customFormat="1" x14ac:dyDescent="0.25"/>
    <row r="3657" s="82" customFormat="1" x14ac:dyDescent="0.25"/>
    <row r="3658" s="82" customFormat="1" x14ac:dyDescent="0.25"/>
    <row r="3659" s="82" customFormat="1" x14ac:dyDescent="0.25"/>
    <row r="3660" s="82" customFormat="1" x14ac:dyDescent="0.25"/>
    <row r="3661" s="82" customFormat="1" x14ac:dyDescent="0.25"/>
    <row r="3662" s="82" customFormat="1" x14ac:dyDescent="0.25"/>
    <row r="3663" s="82" customFormat="1" x14ac:dyDescent="0.25"/>
    <row r="3664" s="82" customFormat="1" x14ac:dyDescent="0.25"/>
    <row r="3665" s="82" customFormat="1" x14ac:dyDescent="0.25"/>
    <row r="3666" s="82" customFormat="1" x14ac:dyDescent="0.25"/>
    <row r="3667" s="82" customFormat="1" x14ac:dyDescent="0.25"/>
    <row r="3668" s="82" customFormat="1" x14ac:dyDescent="0.25"/>
    <row r="3669" s="82" customFormat="1" x14ac:dyDescent="0.25"/>
    <row r="3670" s="82" customFormat="1" x14ac:dyDescent="0.25"/>
    <row r="3671" s="82" customFormat="1" x14ac:dyDescent="0.25"/>
    <row r="3672" s="82" customFormat="1" x14ac:dyDescent="0.25"/>
    <row r="3673" s="82" customFormat="1" x14ac:dyDescent="0.25"/>
    <row r="3674" s="82" customFormat="1" x14ac:dyDescent="0.25"/>
    <row r="3675" s="82" customFormat="1" x14ac:dyDescent="0.25"/>
    <row r="3676" s="82" customFormat="1" x14ac:dyDescent="0.25"/>
    <row r="3677" s="82" customFormat="1" x14ac:dyDescent="0.25"/>
    <row r="3678" s="82" customFormat="1" x14ac:dyDescent="0.25"/>
    <row r="3679" s="82" customFormat="1" x14ac:dyDescent="0.25"/>
    <row r="3680" s="82" customFormat="1" x14ac:dyDescent="0.25"/>
    <row r="3681" s="82" customFormat="1" x14ac:dyDescent="0.25"/>
    <row r="3682" s="82" customFormat="1" x14ac:dyDescent="0.25"/>
    <row r="3683" s="82" customFormat="1" x14ac:dyDescent="0.25"/>
    <row r="3684" s="82" customFormat="1" x14ac:dyDescent="0.25"/>
    <row r="3685" s="82" customFormat="1" x14ac:dyDescent="0.25"/>
    <row r="3686" s="82" customFormat="1" x14ac:dyDescent="0.25"/>
    <row r="3687" s="82" customFormat="1" x14ac:dyDescent="0.25"/>
    <row r="3688" s="82" customFormat="1" x14ac:dyDescent="0.25"/>
    <row r="3689" s="82" customFormat="1" x14ac:dyDescent="0.25"/>
    <row r="3690" s="82" customFormat="1" x14ac:dyDescent="0.25"/>
    <row r="3691" s="82" customFormat="1" x14ac:dyDescent="0.25"/>
    <row r="3692" s="82" customFormat="1" x14ac:dyDescent="0.25"/>
    <row r="3693" s="82" customFormat="1" x14ac:dyDescent="0.25"/>
    <row r="3694" s="82" customFormat="1" x14ac:dyDescent="0.25"/>
    <row r="3695" s="82" customFormat="1" x14ac:dyDescent="0.25"/>
    <row r="3696" s="82" customFormat="1" x14ac:dyDescent="0.25"/>
    <row r="3697" s="82" customFormat="1" x14ac:dyDescent="0.25"/>
    <row r="3698" s="82" customFormat="1" x14ac:dyDescent="0.25"/>
    <row r="3699" s="82" customFormat="1" x14ac:dyDescent="0.25"/>
    <row r="3700" s="82" customFormat="1" x14ac:dyDescent="0.25"/>
    <row r="3701" s="82" customFormat="1" x14ac:dyDescent="0.25"/>
    <row r="3702" s="82" customFormat="1" x14ac:dyDescent="0.25"/>
    <row r="3703" s="82" customFormat="1" x14ac:dyDescent="0.25"/>
    <row r="3704" s="82" customFormat="1" x14ac:dyDescent="0.25"/>
    <row r="3705" s="82" customFormat="1" x14ac:dyDescent="0.25"/>
    <row r="3706" s="82" customFormat="1" x14ac:dyDescent="0.25"/>
    <row r="3707" s="82" customFormat="1" x14ac:dyDescent="0.25"/>
    <row r="3708" s="82" customFormat="1" x14ac:dyDescent="0.25"/>
    <row r="3709" s="82" customFormat="1" x14ac:dyDescent="0.25"/>
    <row r="3710" s="82" customFormat="1" x14ac:dyDescent="0.25"/>
    <row r="3711" s="82" customFormat="1" x14ac:dyDescent="0.25"/>
    <row r="3712" s="82" customFormat="1" x14ac:dyDescent="0.25"/>
    <row r="3713" s="82" customFormat="1" x14ac:dyDescent="0.25"/>
    <row r="3714" s="82" customFormat="1" x14ac:dyDescent="0.25"/>
    <row r="3715" s="82" customFormat="1" x14ac:dyDescent="0.25"/>
    <row r="3716" s="82" customFormat="1" x14ac:dyDescent="0.25"/>
    <row r="3717" s="82" customFormat="1" x14ac:dyDescent="0.25"/>
    <row r="3718" s="82" customFormat="1" x14ac:dyDescent="0.25"/>
    <row r="3719" s="82" customFormat="1" x14ac:dyDescent="0.25"/>
    <row r="3720" s="82" customFormat="1" x14ac:dyDescent="0.25"/>
    <row r="3721" s="82" customFormat="1" x14ac:dyDescent="0.25"/>
    <row r="3722" s="82" customFormat="1" x14ac:dyDescent="0.25"/>
    <row r="3723" s="82" customFormat="1" x14ac:dyDescent="0.25"/>
    <row r="3724" s="82" customFormat="1" x14ac:dyDescent="0.25"/>
    <row r="3725" s="82" customFormat="1" x14ac:dyDescent="0.25"/>
    <row r="3726" s="82" customFormat="1" x14ac:dyDescent="0.25"/>
    <row r="3727" s="82" customFormat="1" x14ac:dyDescent="0.25"/>
    <row r="3728" s="82" customFormat="1" x14ac:dyDescent="0.25"/>
    <row r="3729" s="82" customFormat="1" x14ac:dyDescent="0.25"/>
    <row r="3730" s="82" customFormat="1" x14ac:dyDescent="0.25"/>
    <row r="3731" s="82" customFormat="1" x14ac:dyDescent="0.25"/>
    <row r="3732" s="82" customFormat="1" x14ac:dyDescent="0.25"/>
    <row r="3733" s="82" customFormat="1" x14ac:dyDescent="0.25"/>
    <row r="3734" s="82" customFormat="1" x14ac:dyDescent="0.25"/>
    <row r="3735" s="82" customFormat="1" x14ac:dyDescent="0.25"/>
    <row r="3736" s="82" customFormat="1" x14ac:dyDescent="0.25"/>
    <row r="3737" s="82" customFormat="1" x14ac:dyDescent="0.25"/>
    <row r="3738" s="82" customFormat="1" x14ac:dyDescent="0.25"/>
    <row r="3739" s="82" customFormat="1" x14ac:dyDescent="0.25"/>
    <row r="3740" s="82" customFormat="1" x14ac:dyDescent="0.25"/>
    <row r="3741" s="82" customFormat="1" x14ac:dyDescent="0.25"/>
    <row r="3742" s="82" customFormat="1" x14ac:dyDescent="0.25"/>
    <row r="3743" s="82" customFormat="1" x14ac:dyDescent="0.25"/>
    <row r="3744" s="82" customFormat="1" x14ac:dyDescent="0.25"/>
    <row r="3745" s="82" customFormat="1" x14ac:dyDescent="0.25"/>
    <row r="3746" s="82" customFormat="1" x14ac:dyDescent="0.25"/>
    <row r="3747" s="82" customFormat="1" x14ac:dyDescent="0.25"/>
    <row r="3748" s="82" customFormat="1" x14ac:dyDescent="0.25"/>
    <row r="3749" s="82" customFormat="1" x14ac:dyDescent="0.25"/>
    <row r="3750" s="82" customFormat="1" x14ac:dyDescent="0.25"/>
    <row r="3751" s="82" customFormat="1" x14ac:dyDescent="0.25"/>
    <row r="3752" s="82" customFormat="1" x14ac:dyDescent="0.25"/>
    <row r="3753" s="82" customFormat="1" x14ac:dyDescent="0.25"/>
    <row r="3754" s="82" customFormat="1" x14ac:dyDescent="0.25"/>
    <row r="3755" s="82" customFormat="1" x14ac:dyDescent="0.25"/>
    <row r="3756" s="82" customFormat="1" x14ac:dyDescent="0.25"/>
    <row r="3757" s="82" customFormat="1" x14ac:dyDescent="0.25"/>
    <row r="3758" s="82" customFormat="1" x14ac:dyDescent="0.25"/>
    <row r="3759" s="82" customFormat="1" x14ac:dyDescent="0.25"/>
    <row r="3760" s="82" customFormat="1" x14ac:dyDescent="0.25"/>
    <row r="3761" s="82" customFormat="1" x14ac:dyDescent="0.25"/>
    <row r="3762" s="82" customFormat="1" x14ac:dyDescent="0.25"/>
    <row r="3763" s="82" customFormat="1" x14ac:dyDescent="0.25"/>
    <row r="3764" s="82" customFormat="1" x14ac:dyDescent="0.25"/>
    <row r="3765" s="82" customFormat="1" x14ac:dyDescent="0.25"/>
    <row r="3766" s="82" customFormat="1" x14ac:dyDescent="0.25"/>
    <row r="3767" s="82" customFormat="1" x14ac:dyDescent="0.25"/>
    <row r="3768" s="82" customFormat="1" x14ac:dyDescent="0.25"/>
    <row r="3769" s="82" customFormat="1" x14ac:dyDescent="0.25"/>
    <row r="3770" s="82" customFormat="1" x14ac:dyDescent="0.25"/>
    <row r="3771" s="82" customFormat="1" x14ac:dyDescent="0.25"/>
    <row r="3772" s="82" customFormat="1" x14ac:dyDescent="0.25"/>
    <row r="3773" s="82" customFormat="1" x14ac:dyDescent="0.25"/>
    <row r="3774" s="82" customFormat="1" x14ac:dyDescent="0.25"/>
    <row r="3775" s="82" customFormat="1" x14ac:dyDescent="0.25"/>
    <row r="3776" s="82" customFormat="1" x14ac:dyDescent="0.25"/>
    <row r="3777" s="82" customFormat="1" x14ac:dyDescent="0.25"/>
    <row r="3778" s="82" customFormat="1" x14ac:dyDescent="0.25"/>
    <row r="3779" s="82" customFormat="1" x14ac:dyDescent="0.25"/>
    <row r="3780" s="82" customFormat="1" x14ac:dyDescent="0.25"/>
    <row r="3781" s="82" customFormat="1" x14ac:dyDescent="0.25"/>
    <row r="3782" s="82" customFormat="1" x14ac:dyDescent="0.25"/>
    <row r="3783" s="82" customFormat="1" x14ac:dyDescent="0.25"/>
    <row r="3784" s="82" customFormat="1" x14ac:dyDescent="0.25"/>
    <row r="3785" s="82" customFormat="1" x14ac:dyDescent="0.25"/>
    <row r="3786" s="82" customFormat="1" x14ac:dyDescent="0.25"/>
    <row r="3787" s="82" customFormat="1" x14ac:dyDescent="0.25"/>
    <row r="3788" s="82" customFormat="1" x14ac:dyDescent="0.25"/>
    <row r="3789" s="82" customFormat="1" x14ac:dyDescent="0.25"/>
    <row r="3790" s="82" customFormat="1" x14ac:dyDescent="0.25"/>
    <row r="3791" s="82" customFormat="1" x14ac:dyDescent="0.25"/>
    <row r="3792" s="82" customFormat="1" x14ac:dyDescent="0.25"/>
    <row r="3793" s="82" customFormat="1" x14ac:dyDescent="0.25"/>
    <row r="3794" s="82" customFormat="1" x14ac:dyDescent="0.25"/>
    <row r="3795" s="82" customFormat="1" x14ac:dyDescent="0.25"/>
    <row r="3796" s="82" customFormat="1" x14ac:dyDescent="0.25"/>
    <row r="3797" s="82" customFormat="1" x14ac:dyDescent="0.25"/>
    <row r="3798" s="82" customFormat="1" x14ac:dyDescent="0.25"/>
    <row r="3799" s="82" customFormat="1" x14ac:dyDescent="0.25"/>
    <row r="3800" s="82" customFormat="1" x14ac:dyDescent="0.25"/>
    <row r="3801" s="82" customFormat="1" x14ac:dyDescent="0.25"/>
    <row r="3802" s="82" customFormat="1" x14ac:dyDescent="0.25"/>
    <row r="3803" s="82" customFormat="1" x14ac:dyDescent="0.25"/>
    <row r="3804" s="82" customFormat="1" x14ac:dyDescent="0.25"/>
    <row r="3805" s="82" customFormat="1" x14ac:dyDescent="0.25"/>
    <row r="3806" s="82" customFormat="1" x14ac:dyDescent="0.25"/>
    <row r="3807" s="82" customFormat="1" x14ac:dyDescent="0.25"/>
    <row r="3808" s="82" customFormat="1" x14ac:dyDescent="0.25"/>
    <row r="3809" s="82" customFormat="1" x14ac:dyDescent="0.25"/>
    <row r="3810" s="82" customFormat="1" x14ac:dyDescent="0.25"/>
    <row r="3811" s="82" customFormat="1" x14ac:dyDescent="0.25"/>
    <row r="3812" s="82" customFormat="1" x14ac:dyDescent="0.25"/>
    <row r="3813" s="82" customFormat="1" x14ac:dyDescent="0.25"/>
    <row r="3814" s="82" customFormat="1" x14ac:dyDescent="0.25"/>
    <row r="3815" s="82" customFormat="1" x14ac:dyDescent="0.25"/>
    <row r="3816" s="82" customFormat="1" x14ac:dyDescent="0.25"/>
    <row r="3817" s="82" customFormat="1" x14ac:dyDescent="0.25"/>
    <row r="3818" s="82" customFormat="1" x14ac:dyDescent="0.25"/>
    <row r="3819" s="82" customFormat="1" x14ac:dyDescent="0.25"/>
    <row r="3820" s="82" customFormat="1" x14ac:dyDescent="0.25"/>
    <row r="3821" s="82" customFormat="1" x14ac:dyDescent="0.25"/>
    <row r="3822" s="82" customFormat="1" x14ac:dyDescent="0.25"/>
    <row r="3823" s="82" customFormat="1" x14ac:dyDescent="0.25"/>
    <row r="3824" s="82" customFormat="1" x14ac:dyDescent="0.25"/>
    <row r="3825" s="82" customFormat="1" x14ac:dyDescent="0.25"/>
    <row r="3826" s="82" customFormat="1" x14ac:dyDescent="0.25"/>
    <row r="3827" s="82" customFormat="1" x14ac:dyDescent="0.25"/>
    <row r="3828" s="82" customFormat="1" x14ac:dyDescent="0.25"/>
    <row r="3829" s="82" customFormat="1" x14ac:dyDescent="0.25"/>
    <row r="3830" s="82" customFormat="1" x14ac:dyDescent="0.25"/>
    <row r="3831" s="82" customFormat="1" x14ac:dyDescent="0.25"/>
    <row r="3832" s="82" customFormat="1" x14ac:dyDescent="0.25"/>
    <row r="3833" s="82" customFormat="1" x14ac:dyDescent="0.25"/>
    <row r="3834" s="82" customFormat="1" x14ac:dyDescent="0.25"/>
    <row r="3835" s="82" customFormat="1" x14ac:dyDescent="0.25"/>
    <row r="3836" s="82" customFormat="1" x14ac:dyDescent="0.25"/>
    <row r="3837" s="82" customFormat="1" x14ac:dyDescent="0.25"/>
    <row r="3838" s="82" customFormat="1" x14ac:dyDescent="0.25"/>
    <row r="3839" s="82" customFormat="1" x14ac:dyDescent="0.25"/>
    <row r="3840" s="82" customFormat="1" x14ac:dyDescent="0.25"/>
    <row r="3841" s="82" customFormat="1" x14ac:dyDescent="0.25"/>
    <row r="3842" s="82" customFormat="1" x14ac:dyDescent="0.25"/>
    <row r="3843" s="82" customFormat="1" x14ac:dyDescent="0.25"/>
    <row r="3844" s="82" customFormat="1" x14ac:dyDescent="0.25"/>
    <row r="3845" s="82" customFormat="1" x14ac:dyDescent="0.25"/>
    <row r="3846" s="82" customFormat="1" x14ac:dyDescent="0.25"/>
    <row r="3847" s="82" customFormat="1" x14ac:dyDescent="0.25"/>
    <row r="3848" s="82" customFormat="1" x14ac:dyDescent="0.25"/>
    <row r="3849" s="82" customFormat="1" x14ac:dyDescent="0.25"/>
    <row r="3850" s="82" customFormat="1" x14ac:dyDescent="0.25"/>
    <row r="3851" s="82" customFormat="1" x14ac:dyDescent="0.25"/>
    <row r="3852" s="82" customFormat="1" x14ac:dyDescent="0.25"/>
    <row r="3853" s="82" customFormat="1" x14ac:dyDescent="0.25"/>
    <row r="3854" s="82" customFormat="1" x14ac:dyDescent="0.25"/>
    <row r="3855" s="82" customFormat="1" x14ac:dyDescent="0.25"/>
    <row r="3856" s="82" customFormat="1" x14ac:dyDescent="0.25"/>
    <row r="3857" s="82" customFormat="1" x14ac:dyDescent="0.25"/>
    <row r="3858" s="82" customFormat="1" x14ac:dyDescent="0.25"/>
    <row r="3859" s="82" customFormat="1" x14ac:dyDescent="0.25"/>
    <row r="3860" s="82" customFormat="1" x14ac:dyDescent="0.25"/>
    <row r="3861" s="82" customFormat="1" x14ac:dyDescent="0.25"/>
    <row r="3862" s="82" customFormat="1" x14ac:dyDescent="0.25"/>
    <row r="3863" s="82" customFormat="1" x14ac:dyDescent="0.25"/>
    <row r="3864" s="82" customFormat="1" x14ac:dyDescent="0.25"/>
    <row r="3865" s="82" customFormat="1" x14ac:dyDescent="0.25"/>
    <row r="3866" s="82" customFormat="1" x14ac:dyDescent="0.25"/>
    <row r="3867" s="82" customFormat="1" x14ac:dyDescent="0.25"/>
    <row r="3868" s="82" customFormat="1" x14ac:dyDescent="0.25"/>
    <row r="3869" s="82" customFormat="1" x14ac:dyDescent="0.25"/>
    <row r="3870" s="82" customFormat="1" x14ac:dyDescent="0.25"/>
    <row r="3871" s="82" customFormat="1" x14ac:dyDescent="0.25"/>
    <row r="3872" s="82" customFormat="1" x14ac:dyDescent="0.25"/>
    <row r="3873" s="82" customFormat="1" x14ac:dyDescent="0.25"/>
    <row r="3874" s="82" customFormat="1" x14ac:dyDescent="0.25"/>
    <row r="3875" s="82" customFormat="1" x14ac:dyDescent="0.25"/>
    <row r="3876" s="82" customFormat="1" x14ac:dyDescent="0.25"/>
    <row r="3877" s="82" customFormat="1" x14ac:dyDescent="0.25"/>
    <row r="3878" s="82" customFormat="1" x14ac:dyDescent="0.25"/>
    <row r="3879" s="82" customFormat="1" x14ac:dyDescent="0.25"/>
    <row r="3880" s="82" customFormat="1" x14ac:dyDescent="0.25"/>
    <row r="3881" s="82" customFormat="1" x14ac:dyDescent="0.25"/>
    <row r="3882" s="82" customFormat="1" x14ac:dyDescent="0.25"/>
    <row r="3883" s="82" customFormat="1" x14ac:dyDescent="0.25"/>
    <row r="3884" s="82" customFormat="1" x14ac:dyDescent="0.25"/>
    <row r="3885" s="82" customFormat="1" x14ac:dyDescent="0.25"/>
    <row r="3886" s="82" customFormat="1" x14ac:dyDescent="0.25"/>
    <row r="3887" s="82" customFormat="1" x14ac:dyDescent="0.25"/>
    <row r="3888" s="82" customFormat="1" x14ac:dyDescent="0.25"/>
    <row r="3889" s="82" customFormat="1" x14ac:dyDescent="0.25"/>
    <row r="3890" s="82" customFormat="1" x14ac:dyDescent="0.25"/>
    <row r="3891" s="82" customFormat="1" x14ac:dyDescent="0.25"/>
    <row r="3892" s="82" customFormat="1" x14ac:dyDescent="0.25"/>
    <row r="3893" s="82" customFormat="1" x14ac:dyDescent="0.25"/>
    <row r="3894" s="82" customFormat="1" x14ac:dyDescent="0.25"/>
    <row r="3895" s="82" customFormat="1" x14ac:dyDescent="0.25"/>
    <row r="3896" s="82" customFormat="1" x14ac:dyDescent="0.25"/>
    <row r="3897" s="82" customFormat="1" x14ac:dyDescent="0.25"/>
    <row r="3898" s="82" customFormat="1" x14ac:dyDescent="0.25"/>
    <row r="3899" s="82" customFormat="1" x14ac:dyDescent="0.25"/>
    <row r="3900" s="82" customFormat="1" x14ac:dyDescent="0.25"/>
    <row r="3901" s="82" customFormat="1" x14ac:dyDescent="0.25"/>
    <row r="3902" s="82" customFormat="1" x14ac:dyDescent="0.25"/>
    <row r="3903" s="82" customFormat="1" x14ac:dyDescent="0.25"/>
    <row r="3904" s="82" customFormat="1" x14ac:dyDescent="0.25"/>
    <row r="3905" s="82" customFormat="1" x14ac:dyDescent="0.25"/>
    <row r="3906" s="82" customFormat="1" x14ac:dyDescent="0.25"/>
    <row r="3907" s="82" customFormat="1" x14ac:dyDescent="0.25"/>
    <row r="3908" s="82" customFormat="1" x14ac:dyDescent="0.25"/>
    <row r="3909" s="82" customFormat="1" x14ac:dyDescent="0.25"/>
    <row r="3910" s="82" customFormat="1" x14ac:dyDescent="0.25"/>
    <row r="3911" s="82" customFormat="1" x14ac:dyDescent="0.25"/>
    <row r="3912" s="82" customFormat="1" x14ac:dyDescent="0.25"/>
    <row r="3913" s="82" customFormat="1" x14ac:dyDescent="0.25"/>
    <row r="3914" s="82" customFormat="1" x14ac:dyDescent="0.25"/>
    <row r="3915" s="82" customFormat="1" x14ac:dyDescent="0.25"/>
    <row r="3916" s="82" customFormat="1" x14ac:dyDescent="0.25"/>
    <row r="3917" s="82" customFormat="1" x14ac:dyDescent="0.25"/>
    <row r="3918" s="82" customFormat="1" x14ac:dyDescent="0.25"/>
    <row r="3919" s="82" customFormat="1" x14ac:dyDescent="0.25"/>
    <row r="3920" s="82" customFormat="1" x14ac:dyDescent="0.25"/>
    <row r="3921" s="82" customFormat="1" x14ac:dyDescent="0.25"/>
    <row r="3922" s="82" customFormat="1" x14ac:dyDescent="0.25"/>
    <row r="3923" s="82" customFormat="1" x14ac:dyDescent="0.25"/>
    <row r="3924" s="82" customFormat="1" x14ac:dyDescent="0.25"/>
    <row r="3925" s="82" customFormat="1" x14ac:dyDescent="0.25"/>
    <row r="3926" s="82" customFormat="1" x14ac:dyDescent="0.25"/>
    <row r="3927" s="82" customFormat="1" x14ac:dyDescent="0.25"/>
    <row r="3928" s="82" customFormat="1" x14ac:dyDescent="0.25"/>
    <row r="3929" s="82" customFormat="1" x14ac:dyDescent="0.25"/>
    <row r="3930" s="82" customFormat="1" x14ac:dyDescent="0.25"/>
    <row r="3931" s="82" customFormat="1" x14ac:dyDescent="0.25"/>
    <row r="3932" s="82" customFormat="1" x14ac:dyDescent="0.25"/>
    <row r="3933" s="82" customFormat="1" x14ac:dyDescent="0.25"/>
    <row r="3934" s="82" customFormat="1" x14ac:dyDescent="0.25"/>
    <row r="3935" s="82" customFormat="1" x14ac:dyDescent="0.25"/>
    <row r="3936" s="82" customFormat="1" x14ac:dyDescent="0.25"/>
    <row r="3937" s="82" customFormat="1" x14ac:dyDescent="0.25"/>
    <row r="3938" s="82" customFormat="1" x14ac:dyDescent="0.25"/>
    <row r="3939" s="82" customFormat="1" x14ac:dyDescent="0.25"/>
    <row r="3940" s="82" customFormat="1" x14ac:dyDescent="0.25"/>
    <row r="3941" s="82" customFormat="1" x14ac:dyDescent="0.25"/>
    <row r="3942" s="82" customFormat="1" x14ac:dyDescent="0.25"/>
    <row r="3943" s="82" customFormat="1" x14ac:dyDescent="0.25"/>
    <row r="3944" s="82" customFormat="1" x14ac:dyDescent="0.25"/>
    <row r="3945" s="82" customFormat="1" x14ac:dyDescent="0.25"/>
    <row r="3946" s="82" customFormat="1" x14ac:dyDescent="0.25"/>
    <row r="3947" s="82" customFormat="1" x14ac:dyDescent="0.25"/>
    <row r="3948" s="82" customFormat="1" x14ac:dyDescent="0.25"/>
    <row r="3949" s="82" customFormat="1" x14ac:dyDescent="0.25"/>
    <row r="3950" s="82" customFormat="1" x14ac:dyDescent="0.25"/>
    <row r="3951" s="82" customFormat="1" x14ac:dyDescent="0.25"/>
    <row r="3952" s="82" customFormat="1" x14ac:dyDescent="0.25"/>
    <row r="3953" s="82" customFormat="1" x14ac:dyDescent="0.25"/>
    <row r="3954" s="82" customFormat="1" x14ac:dyDescent="0.25"/>
    <row r="3955" s="82" customFormat="1" x14ac:dyDescent="0.25"/>
    <row r="3956" s="82" customFormat="1" x14ac:dyDescent="0.25"/>
    <row r="3957" s="82" customFormat="1" x14ac:dyDescent="0.25"/>
    <row r="3958" s="82" customFormat="1" x14ac:dyDescent="0.25"/>
    <row r="3959" s="82" customFormat="1" x14ac:dyDescent="0.25"/>
    <row r="3960" s="82" customFormat="1" x14ac:dyDescent="0.25"/>
    <row r="3961" s="82" customFormat="1" x14ac:dyDescent="0.25"/>
    <row r="3962" s="82" customFormat="1" x14ac:dyDescent="0.25"/>
    <row r="3963" s="82" customFormat="1" x14ac:dyDescent="0.25"/>
    <row r="3964" s="82" customFormat="1" x14ac:dyDescent="0.25"/>
    <row r="3965" s="82" customFormat="1" x14ac:dyDescent="0.25"/>
    <row r="3966" s="82" customFormat="1" x14ac:dyDescent="0.25"/>
    <row r="3967" s="82" customFormat="1" x14ac:dyDescent="0.25"/>
    <row r="3968" s="82" customFormat="1" x14ac:dyDescent="0.25"/>
    <row r="3969" s="82" customFormat="1" x14ac:dyDescent="0.25"/>
    <row r="3970" s="82" customFormat="1" x14ac:dyDescent="0.25"/>
    <row r="3971" s="82" customFormat="1" x14ac:dyDescent="0.25"/>
    <row r="3972" s="82" customFormat="1" x14ac:dyDescent="0.25"/>
    <row r="3973" s="82" customFormat="1" x14ac:dyDescent="0.25"/>
    <row r="3974" s="82" customFormat="1" x14ac:dyDescent="0.25"/>
    <row r="3975" s="82" customFormat="1" x14ac:dyDescent="0.25"/>
    <row r="3976" s="82" customFormat="1" x14ac:dyDescent="0.25"/>
    <row r="3977" s="82" customFormat="1" x14ac:dyDescent="0.25"/>
    <row r="3978" s="82" customFormat="1" x14ac:dyDescent="0.25"/>
    <row r="3979" s="82" customFormat="1" x14ac:dyDescent="0.25"/>
    <row r="3980" s="82" customFormat="1" x14ac:dyDescent="0.25"/>
    <row r="3981" s="82" customFormat="1" x14ac:dyDescent="0.25"/>
    <row r="3982" s="82" customFormat="1" x14ac:dyDescent="0.25"/>
    <row r="3983" s="82" customFormat="1" x14ac:dyDescent="0.25"/>
    <row r="3984" s="82" customFormat="1" x14ac:dyDescent="0.25"/>
    <row r="3985" s="82" customFormat="1" x14ac:dyDescent="0.25"/>
    <row r="3986" s="82" customFormat="1" x14ac:dyDescent="0.25"/>
    <row r="3987" s="82" customFormat="1" x14ac:dyDescent="0.25"/>
    <row r="3988" s="82" customFormat="1" x14ac:dyDescent="0.25"/>
    <row r="3989" s="82" customFormat="1" x14ac:dyDescent="0.25"/>
    <row r="3990" s="82" customFormat="1" x14ac:dyDescent="0.25"/>
    <row r="3991" s="82" customFormat="1" x14ac:dyDescent="0.25"/>
    <row r="3992" s="82" customFormat="1" x14ac:dyDescent="0.25"/>
    <row r="3993" s="82" customFormat="1" x14ac:dyDescent="0.25"/>
    <row r="3994" s="82" customFormat="1" x14ac:dyDescent="0.25"/>
    <row r="3995" s="82" customFormat="1" x14ac:dyDescent="0.25"/>
    <row r="3996" s="82" customFormat="1" x14ac:dyDescent="0.25"/>
    <row r="3997" s="82" customFormat="1" x14ac:dyDescent="0.25"/>
    <row r="3998" s="82" customFormat="1" x14ac:dyDescent="0.25"/>
    <row r="3999" s="82" customFormat="1" x14ac:dyDescent="0.25"/>
    <row r="4000" s="82" customFormat="1" x14ac:dyDescent="0.25"/>
    <row r="4001" s="82" customFormat="1" x14ac:dyDescent="0.25"/>
    <row r="4002" s="82" customFormat="1" x14ac:dyDescent="0.25"/>
    <row r="4003" s="82" customFormat="1" x14ac:dyDescent="0.25"/>
    <row r="4004" s="82" customFormat="1" x14ac:dyDescent="0.25"/>
    <row r="4005" s="82" customFormat="1" x14ac:dyDescent="0.25"/>
    <row r="4006" s="82" customFormat="1" x14ac:dyDescent="0.25"/>
    <row r="4007" s="82" customFormat="1" x14ac:dyDescent="0.25"/>
    <row r="4008" s="82" customFormat="1" x14ac:dyDescent="0.25"/>
    <row r="4009" s="82" customFormat="1" x14ac:dyDescent="0.25"/>
    <row r="4010" s="82" customFormat="1" x14ac:dyDescent="0.25"/>
    <row r="4011" s="82" customFormat="1" x14ac:dyDescent="0.25"/>
    <row r="4012" s="82" customFormat="1" x14ac:dyDescent="0.25"/>
    <row r="4013" s="82" customFormat="1" x14ac:dyDescent="0.25"/>
    <row r="4014" s="82" customFormat="1" x14ac:dyDescent="0.25"/>
    <row r="4015" s="82" customFormat="1" x14ac:dyDescent="0.25"/>
    <row r="4016" s="82" customFormat="1" x14ac:dyDescent="0.25"/>
    <row r="4017" s="82" customFormat="1" x14ac:dyDescent="0.25"/>
    <row r="4018" s="82" customFormat="1" x14ac:dyDescent="0.25"/>
    <row r="4019" s="82" customFormat="1" x14ac:dyDescent="0.25"/>
    <row r="4020" s="82" customFormat="1" x14ac:dyDescent="0.25"/>
    <row r="4021" s="82" customFormat="1" x14ac:dyDescent="0.25"/>
    <row r="4022" s="82" customFormat="1" x14ac:dyDescent="0.25"/>
    <row r="4023" s="82" customFormat="1" x14ac:dyDescent="0.25"/>
    <row r="4024" s="82" customFormat="1" x14ac:dyDescent="0.25"/>
    <row r="4025" s="82" customFormat="1" x14ac:dyDescent="0.25"/>
    <row r="4026" s="82" customFormat="1" x14ac:dyDescent="0.25"/>
    <row r="4027" s="82" customFormat="1" x14ac:dyDescent="0.25"/>
    <row r="4028" s="82" customFormat="1" x14ac:dyDescent="0.25"/>
    <row r="4029" s="82" customFormat="1" x14ac:dyDescent="0.25"/>
    <row r="4030" s="82" customFormat="1" x14ac:dyDescent="0.25"/>
    <row r="4031" s="82" customFormat="1" x14ac:dyDescent="0.25"/>
    <row r="4032" s="82" customFormat="1" x14ac:dyDescent="0.25"/>
    <row r="4033" s="82" customFormat="1" x14ac:dyDescent="0.25"/>
    <row r="4034" s="82" customFormat="1" x14ac:dyDescent="0.25"/>
    <row r="4035" s="82" customFormat="1" x14ac:dyDescent="0.25"/>
    <row r="4036" s="82" customFormat="1" x14ac:dyDescent="0.25"/>
    <row r="4037" s="82" customFormat="1" x14ac:dyDescent="0.25"/>
    <row r="4038" s="82" customFormat="1" x14ac:dyDescent="0.25"/>
    <row r="4039" s="82" customFormat="1" x14ac:dyDescent="0.25"/>
    <row r="4040" s="82" customFormat="1" x14ac:dyDescent="0.25"/>
    <row r="4041" s="82" customFormat="1" x14ac:dyDescent="0.25"/>
    <row r="4042" s="82" customFormat="1" x14ac:dyDescent="0.25"/>
    <row r="4043" s="82" customFormat="1" x14ac:dyDescent="0.25"/>
    <row r="4044" s="82" customFormat="1" x14ac:dyDescent="0.25"/>
    <row r="4045" s="82" customFormat="1" x14ac:dyDescent="0.25"/>
    <row r="4046" s="82" customFormat="1" x14ac:dyDescent="0.25"/>
    <row r="4047" s="82" customFormat="1" x14ac:dyDescent="0.25"/>
    <row r="4048" s="82" customFormat="1" x14ac:dyDescent="0.25"/>
    <row r="4049" s="82" customFormat="1" x14ac:dyDescent="0.25"/>
    <row r="4050" s="82" customFormat="1" x14ac:dyDescent="0.25"/>
    <row r="4051" s="82" customFormat="1" x14ac:dyDescent="0.25"/>
    <row r="4052" s="82" customFormat="1" x14ac:dyDescent="0.25"/>
    <row r="4053" s="82" customFormat="1" x14ac:dyDescent="0.25"/>
    <row r="4054" s="82" customFormat="1" x14ac:dyDescent="0.25"/>
    <row r="4055" s="82" customFormat="1" x14ac:dyDescent="0.25"/>
    <row r="4056" s="82" customFormat="1" x14ac:dyDescent="0.25"/>
    <row r="4057" s="82" customFormat="1" x14ac:dyDescent="0.25"/>
    <row r="4058" s="82" customFormat="1" x14ac:dyDescent="0.25"/>
    <row r="4059" s="82" customFormat="1" x14ac:dyDescent="0.25"/>
    <row r="4060" s="82" customFormat="1" x14ac:dyDescent="0.25"/>
    <row r="4061" s="82" customFormat="1" x14ac:dyDescent="0.25"/>
    <row r="4062" s="82" customFormat="1" x14ac:dyDescent="0.25"/>
    <row r="4063" s="82" customFormat="1" x14ac:dyDescent="0.25"/>
    <row r="4064" s="82" customFormat="1" x14ac:dyDescent="0.25"/>
    <row r="4065" s="82" customFormat="1" x14ac:dyDescent="0.25"/>
    <row r="4066" s="82" customFormat="1" x14ac:dyDescent="0.25"/>
    <row r="4067" s="82" customFormat="1" x14ac:dyDescent="0.25"/>
    <row r="4068" s="82" customFormat="1" x14ac:dyDescent="0.25"/>
    <row r="4069" s="82" customFormat="1" x14ac:dyDescent="0.25"/>
    <row r="4070" s="82" customFormat="1" x14ac:dyDescent="0.25"/>
    <row r="4071" s="82" customFormat="1" x14ac:dyDescent="0.25"/>
    <row r="4072" s="82" customFormat="1" x14ac:dyDescent="0.25"/>
    <row r="4073" s="82" customFormat="1" x14ac:dyDescent="0.25"/>
    <row r="4074" s="82" customFormat="1" x14ac:dyDescent="0.25"/>
    <row r="4075" s="82" customFormat="1" x14ac:dyDescent="0.25"/>
    <row r="4076" s="82" customFormat="1" x14ac:dyDescent="0.25"/>
    <row r="4077" s="82" customFormat="1" x14ac:dyDescent="0.25"/>
    <row r="4078" s="82" customFormat="1" x14ac:dyDescent="0.25"/>
    <row r="4079" s="82" customFormat="1" x14ac:dyDescent="0.25"/>
    <row r="4080" s="82" customFormat="1" x14ac:dyDescent="0.25"/>
    <row r="4081" s="82" customFormat="1" x14ac:dyDescent="0.25"/>
    <row r="4082" s="82" customFormat="1" x14ac:dyDescent="0.25"/>
    <row r="4083" s="82" customFormat="1" x14ac:dyDescent="0.25"/>
    <row r="4084" s="82" customFormat="1" x14ac:dyDescent="0.25"/>
    <row r="4085" s="82" customFormat="1" x14ac:dyDescent="0.25"/>
    <row r="4086" s="82" customFormat="1" x14ac:dyDescent="0.25"/>
    <row r="4087" s="82" customFormat="1" x14ac:dyDescent="0.25"/>
    <row r="4088" s="82" customFormat="1" x14ac:dyDescent="0.25"/>
    <row r="4089" s="82" customFormat="1" x14ac:dyDescent="0.25"/>
    <row r="4090" s="82" customFormat="1" x14ac:dyDescent="0.25"/>
    <row r="4091" s="82" customFormat="1" x14ac:dyDescent="0.25"/>
    <row r="4092" s="82" customFormat="1" x14ac:dyDescent="0.25"/>
    <row r="4093" s="82" customFormat="1" x14ac:dyDescent="0.25"/>
    <row r="4094" s="82" customFormat="1" x14ac:dyDescent="0.25"/>
    <row r="4095" s="82" customFormat="1" x14ac:dyDescent="0.25"/>
    <row r="4096" s="82" customFormat="1" x14ac:dyDescent="0.25"/>
    <row r="4097" s="82" customFormat="1" x14ac:dyDescent="0.25"/>
    <row r="4098" s="82" customFormat="1" x14ac:dyDescent="0.25"/>
    <row r="4099" s="82" customFormat="1" x14ac:dyDescent="0.25"/>
    <row r="4100" s="82" customFormat="1" x14ac:dyDescent="0.25"/>
    <row r="4101" s="82" customFormat="1" x14ac:dyDescent="0.25"/>
    <row r="4102" s="82" customFormat="1" x14ac:dyDescent="0.25"/>
    <row r="4103" s="82" customFormat="1" x14ac:dyDescent="0.25"/>
    <row r="4104" s="82" customFormat="1" x14ac:dyDescent="0.25"/>
    <row r="4105" s="82" customFormat="1" x14ac:dyDescent="0.25"/>
    <row r="4106" s="82" customFormat="1" x14ac:dyDescent="0.25"/>
    <row r="4107" s="82" customFormat="1" x14ac:dyDescent="0.25"/>
    <row r="4108" s="82" customFormat="1" x14ac:dyDescent="0.25"/>
    <row r="4109" s="82" customFormat="1" x14ac:dyDescent="0.25"/>
    <row r="4110" s="82" customFormat="1" x14ac:dyDescent="0.25"/>
    <row r="4111" s="82" customFormat="1" x14ac:dyDescent="0.25"/>
    <row r="4112" s="82" customFormat="1" x14ac:dyDescent="0.25"/>
    <row r="4113" s="82" customFormat="1" x14ac:dyDescent="0.25"/>
    <row r="4114" s="82" customFormat="1" x14ac:dyDescent="0.25"/>
    <row r="4115" s="82" customFormat="1" x14ac:dyDescent="0.25"/>
    <row r="4116" s="82" customFormat="1" x14ac:dyDescent="0.25"/>
    <row r="4117" s="82" customFormat="1" x14ac:dyDescent="0.25"/>
    <row r="4118" s="82" customFormat="1" x14ac:dyDescent="0.25"/>
    <row r="4119" s="82" customFormat="1" x14ac:dyDescent="0.25"/>
    <row r="4120" s="82" customFormat="1" x14ac:dyDescent="0.25"/>
    <row r="4121" s="82" customFormat="1" x14ac:dyDescent="0.25"/>
    <row r="4122" s="82" customFormat="1" x14ac:dyDescent="0.25"/>
    <row r="4123" s="82" customFormat="1" x14ac:dyDescent="0.25"/>
    <row r="4124" s="82" customFormat="1" x14ac:dyDescent="0.25"/>
    <row r="4125" s="82" customFormat="1" x14ac:dyDescent="0.25"/>
    <row r="4126" s="82" customFormat="1" x14ac:dyDescent="0.25"/>
    <row r="4127" s="82" customFormat="1" x14ac:dyDescent="0.25"/>
    <row r="4128" s="82" customFormat="1" x14ac:dyDescent="0.25"/>
    <row r="4129" s="82" customFormat="1" x14ac:dyDescent="0.25"/>
    <row r="4130" s="82" customFormat="1" x14ac:dyDescent="0.25"/>
    <row r="4131" s="82" customFormat="1" x14ac:dyDescent="0.25"/>
    <row r="4132" s="82" customFormat="1" x14ac:dyDescent="0.25"/>
    <row r="4133" s="82" customFormat="1" x14ac:dyDescent="0.25"/>
    <row r="4134" s="82" customFormat="1" x14ac:dyDescent="0.25"/>
    <row r="4135" s="82" customFormat="1" x14ac:dyDescent="0.25"/>
    <row r="4136" s="82" customFormat="1" x14ac:dyDescent="0.25"/>
    <row r="4137" s="82" customFormat="1" x14ac:dyDescent="0.25"/>
    <row r="4138" s="82" customFormat="1" x14ac:dyDescent="0.25"/>
    <row r="4139" s="82" customFormat="1" x14ac:dyDescent="0.25"/>
    <row r="4140" s="82" customFormat="1" x14ac:dyDescent="0.25"/>
    <row r="4141" s="82" customFormat="1" x14ac:dyDescent="0.25"/>
    <row r="4142" s="82" customFormat="1" x14ac:dyDescent="0.25"/>
    <row r="4143" s="82" customFormat="1" x14ac:dyDescent="0.25"/>
    <row r="4144" s="82" customFormat="1" x14ac:dyDescent="0.25"/>
    <row r="4145" s="82" customFormat="1" x14ac:dyDescent="0.25"/>
    <row r="4146" s="82" customFormat="1" x14ac:dyDescent="0.25"/>
    <row r="4147" s="82" customFormat="1" x14ac:dyDescent="0.25"/>
    <row r="4148" s="82" customFormat="1" x14ac:dyDescent="0.25"/>
    <row r="4149" s="82" customFormat="1" x14ac:dyDescent="0.25"/>
    <row r="4150" s="82" customFormat="1" x14ac:dyDescent="0.25"/>
    <row r="4151" s="82" customFormat="1" x14ac:dyDescent="0.25"/>
    <row r="4152" s="82" customFormat="1" x14ac:dyDescent="0.25"/>
    <row r="4153" s="82" customFormat="1" x14ac:dyDescent="0.25"/>
    <row r="4154" s="82" customFormat="1" x14ac:dyDescent="0.25"/>
    <row r="4155" s="82" customFormat="1" x14ac:dyDescent="0.25"/>
    <row r="4156" s="82" customFormat="1" x14ac:dyDescent="0.25"/>
    <row r="4157" s="82" customFormat="1" x14ac:dyDescent="0.25"/>
    <row r="4158" s="82" customFormat="1" x14ac:dyDescent="0.25"/>
    <row r="4159" s="82" customFormat="1" x14ac:dyDescent="0.25"/>
    <row r="4160" s="82" customFormat="1" x14ac:dyDescent="0.25"/>
    <row r="4161" s="82" customFormat="1" x14ac:dyDescent="0.25"/>
    <row r="4162" s="82" customFormat="1" x14ac:dyDescent="0.25"/>
    <row r="4163" s="82" customFormat="1" x14ac:dyDescent="0.25"/>
    <row r="4164" s="82" customFormat="1" x14ac:dyDescent="0.25"/>
    <row r="4165" s="82" customFormat="1" x14ac:dyDescent="0.25"/>
    <row r="4166" s="82" customFormat="1" x14ac:dyDescent="0.25"/>
    <row r="4167" s="82" customFormat="1" x14ac:dyDescent="0.25"/>
    <row r="4168" s="82" customFormat="1" x14ac:dyDescent="0.25"/>
    <row r="4169" s="82" customFormat="1" x14ac:dyDescent="0.25"/>
    <row r="4170" s="82" customFormat="1" x14ac:dyDescent="0.25"/>
    <row r="4171" s="82" customFormat="1" x14ac:dyDescent="0.25"/>
    <row r="4172" s="82" customFormat="1" x14ac:dyDescent="0.25"/>
    <row r="4173" s="82" customFormat="1" x14ac:dyDescent="0.25"/>
    <row r="4174" s="82" customFormat="1" x14ac:dyDescent="0.25"/>
    <row r="4175" s="82" customFormat="1" x14ac:dyDescent="0.25"/>
    <row r="4176" s="82" customFormat="1" x14ac:dyDescent="0.25"/>
    <row r="4177" s="82" customFormat="1" x14ac:dyDescent="0.25"/>
    <row r="4178" s="82" customFormat="1" x14ac:dyDescent="0.25"/>
    <row r="4179" s="82" customFormat="1" x14ac:dyDescent="0.25"/>
    <row r="4180" s="82" customFormat="1" x14ac:dyDescent="0.25"/>
    <row r="4181" s="82" customFormat="1" x14ac:dyDescent="0.25"/>
    <row r="4182" s="82" customFormat="1" x14ac:dyDescent="0.25"/>
    <row r="4183" s="82" customFormat="1" x14ac:dyDescent="0.25"/>
    <row r="4184" s="82" customFormat="1" x14ac:dyDescent="0.25"/>
    <row r="4185" s="82" customFormat="1" x14ac:dyDescent="0.25"/>
    <row r="4186" s="82" customFormat="1" x14ac:dyDescent="0.25"/>
    <row r="4187" s="82" customFormat="1" x14ac:dyDescent="0.25"/>
    <row r="4188" s="82" customFormat="1" x14ac:dyDescent="0.25"/>
    <row r="4189" s="82" customFormat="1" x14ac:dyDescent="0.25"/>
    <row r="4190" s="82" customFormat="1" x14ac:dyDescent="0.25"/>
    <row r="4191" s="82" customFormat="1" x14ac:dyDescent="0.25"/>
    <row r="4192" s="82" customFormat="1" x14ac:dyDescent="0.25"/>
    <row r="4193" s="82" customFormat="1" x14ac:dyDescent="0.25"/>
    <row r="4194" s="82" customFormat="1" x14ac:dyDescent="0.25"/>
    <row r="4195" s="82" customFormat="1" x14ac:dyDescent="0.25"/>
    <row r="4196" s="82" customFormat="1" x14ac:dyDescent="0.25"/>
    <row r="4197" s="82" customFormat="1" x14ac:dyDescent="0.25"/>
    <row r="4198" s="82" customFormat="1" x14ac:dyDescent="0.25"/>
    <row r="4199" s="82" customFormat="1" x14ac:dyDescent="0.25"/>
    <row r="4200" s="82" customFormat="1" x14ac:dyDescent="0.25"/>
    <row r="4201" s="82" customFormat="1" x14ac:dyDescent="0.25"/>
    <row r="4202" s="82" customFormat="1" x14ac:dyDescent="0.25"/>
    <row r="4203" s="82" customFormat="1" x14ac:dyDescent="0.25"/>
    <row r="4204" s="82" customFormat="1" x14ac:dyDescent="0.25"/>
    <row r="4205" s="82" customFormat="1" x14ac:dyDescent="0.25"/>
    <row r="4206" s="82" customFormat="1" x14ac:dyDescent="0.25"/>
    <row r="4207" s="82" customFormat="1" x14ac:dyDescent="0.25"/>
    <row r="4208" s="82" customFormat="1" x14ac:dyDescent="0.25"/>
    <row r="4209" s="82" customFormat="1" x14ac:dyDescent="0.25"/>
    <row r="4210" s="82" customFormat="1" x14ac:dyDescent="0.25"/>
    <row r="4211" s="82" customFormat="1" x14ac:dyDescent="0.25"/>
    <row r="4212" s="82" customFormat="1" x14ac:dyDescent="0.25"/>
    <row r="4213" s="82" customFormat="1" x14ac:dyDescent="0.25"/>
    <row r="4214" s="82" customFormat="1" x14ac:dyDescent="0.25"/>
    <row r="4215" s="82" customFormat="1" x14ac:dyDescent="0.25"/>
    <row r="4216" s="82" customFormat="1" x14ac:dyDescent="0.25"/>
    <row r="4217" s="82" customFormat="1" x14ac:dyDescent="0.25"/>
    <row r="4218" s="82" customFormat="1" x14ac:dyDescent="0.25"/>
    <row r="4219" s="82" customFormat="1" x14ac:dyDescent="0.25"/>
    <row r="4220" s="82" customFormat="1" x14ac:dyDescent="0.25"/>
    <row r="4221" s="82" customFormat="1" x14ac:dyDescent="0.25"/>
    <row r="4222" s="82" customFormat="1" x14ac:dyDescent="0.25"/>
    <row r="4223" s="82" customFormat="1" x14ac:dyDescent="0.25"/>
    <row r="4224" s="82" customFormat="1" x14ac:dyDescent="0.25"/>
    <row r="4225" s="82" customFormat="1" x14ac:dyDescent="0.25"/>
    <row r="4226" s="82" customFormat="1" x14ac:dyDescent="0.25"/>
    <row r="4227" s="82" customFormat="1" x14ac:dyDescent="0.25"/>
    <row r="4228" s="82" customFormat="1" x14ac:dyDescent="0.25"/>
    <row r="4229" s="82" customFormat="1" x14ac:dyDescent="0.25"/>
    <row r="4230" s="82" customFormat="1" x14ac:dyDescent="0.25"/>
    <row r="4231" s="82" customFormat="1" x14ac:dyDescent="0.25"/>
    <row r="4232" s="82" customFormat="1" x14ac:dyDescent="0.25"/>
    <row r="4233" s="82" customFormat="1" x14ac:dyDescent="0.25"/>
    <row r="4234" s="82" customFormat="1" x14ac:dyDescent="0.25"/>
    <row r="4235" s="82" customFormat="1" x14ac:dyDescent="0.25"/>
    <row r="4236" s="82" customFormat="1" x14ac:dyDescent="0.25"/>
    <row r="4237" s="82" customFormat="1" x14ac:dyDescent="0.25"/>
    <row r="4238" s="82" customFormat="1" x14ac:dyDescent="0.25"/>
    <row r="4239" s="82" customFormat="1" x14ac:dyDescent="0.25"/>
    <row r="4240" s="82" customFormat="1" x14ac:dyDescent="0.25"/>
    <row r="4241" s="82" customFormat="1" x14ac:dyDescent="0.25"/>
    <row r="4242" s="82" customFormat="1" x14ac:dyDescent="0.25"/>
    <row r="4243" s="82" customFormat="1" x14ac:dyDescent="0.25"/>
    <row r="4244" s="82" customFormat="1" x14ac:dyDescent="0.25"/>
    <row r="4245" s="82" customFormat="1" x14ac:dyDescent="0.25"/>
    <row r="4246" s="82" customFormat="1" x14ac:dyDescent="0.25"/>
    <row r="4247" s="82" customFormat="1" x14ac:dyDescent="0.25"/>
    <row r="4248" s="82" customFormat="1" x14ac:dyDescent="0.25"/>
    <row r="4249" s="82" customFormat="1" x14ac:dyDescent="0.25"/>
    <row r="4250" s="82" customFormat="1" x14ac:dyDescent="0.25"/>
    <row r="4251" s="82" customFormat="1" x14ac:dyDescent="0.25"/>
    <row r="4252" s="82" customFormat="1" x14ac:dyDescent="0.25"/>
    <row r="4253" s="82" customFormat="1" x14ac:dyDescent="0.25"/>
    <row r="4254" s="82" customFormat="1" x14ac:dyDescent="0.25"/>
    <row r="4255" s="82" customFormat="1" x14ac:dyDescent="0.25"/>
    <row r="4256" s="82" customFormat="1" x14ac:dyDescent="0.25"/>
    <row r="4257" s="82" customFormat="1" x14ac:dyDescent="0.25"/>
    <row r="4258" s="82" customFormat="1" x14ac:dyDescent="0.25"/>
    <row r="4259" s="82" customFormat="1" x14ac:dyDescent="0.25"/>
    <row r="4260" s="82" customFormat="1" x14ac:dyDescent="0.25"/>
    <row r="4261" s="82" customFormat="1" x14ac:dyDescent="0.25"/>
    <row r="4262" s="82" customFormat="1" x14ac:dyDescent="0.25"/>
    <row r="4263" s="82" customFormat="1" x14ac:dyDescent="0.25"/>
    <row r="4264" s="82" customFormat="1" x14ac:dyDescent="0.25"/>
    <row r="4265" s="82" customFormat="1" x14ac:dyDescent="0.25"/>
    <row r="4266" s="82" customFormat="1" x14ac:dyDescent="0.25"/>
    <row r="4267" s="82" customFormat="1" x14ac:dyDescent="0.25"/>
    <row r="4268" s="82" customFormat="1" x14ac:dyDescent="0.25"/>
    <row r="4269" s="82" customFormat="1" x14ac:dyDescent="0.25"/>
    <row r="4270" s="82" customFormat="1" x14ac:dyDescent="0.25"/>
    <row r="4271" s="82" customFormat="1" x14ac:dyDescent="0.25"/>
    <row r="4272" s="82" customFormat="1" x14ac:dyDescent="0.25"/>
    <row r="4273" s="82" customFormat="1" x14ac:dyDescent="0.25"/>
    <row r="4274" s="82" customFormat="1" x14ac:dyDescent="0.25"/>
    <row r="4275" s="82" customFormat="1" x14ac:dyDescent="0.25"/>
    <row r="4276" s="82" customFormat="1" x14ac:dyDescent="0.25"/>
    <row r="4277" s="82" customFormat="1" x14ac:dyDescent="0.25"/>
    <row r="4278" s="82" customFormat="1" x14ac:dyDescent="0.25"/>
    <row r="4279" s="82" customFormat="1" x14ac:dyDescent="0.25"/>
    <row r="4280" s="82" customFormat="1" x14ac:dyDescent="0.25"/>
    <row r="4281" s="82" customFormat="1" x14ac:dyDescent="0.25"/>
    <row r="4282" s="82" customFormat="1" x14ac:dyDescent="0.25"/>
    <row r="4283" s="82" customFormat="1" x14ac:dyDescent="0.25"/>
    <row r="4284" s="82" customFormat="1" x14ac:dyDescent="0.25"/>
    <row r="4285" s="82" customFormat="1" x14ac:dyDescent="0.25"/>
    <row r="4286" s="82" customFormat="1" x14ac:dyDescent="0.25"/>
    <row r="4287" s="82" customFormat="1" x14ac:dyDescent="0.25"/>
    <row r="4288" s="82" customFormat="1" x14ac:dyDescent="0.25"/>
    <row r="4289" s="82" customFormat="1" x14ac:dyDescent="0.25"/>
    <row r="4290" s="82" customFormat="1" x14ac:dyDescent="0.25"/>
    <row r="4291" s="82" customFormat="1" x14ac:dyDescent="0.25"/>
    <row r="4292" s="82" customFormat="1" x14ac:dyDescent="0.25"/>
    <row r="4293" s="82" customFormat="1" x14ac:dyDescent="0.25"/>
    <row r="4294" s="82" customFormat="1" x14ac:dyDescent="0.25"/>
    <row r="4295" s="82" customFormat="1" x14ac:dyDescent="0.25"/>
    <row r="4296" s="82" customFormat="1" x14ac:dyDescent="0.25"/>
    <row r="4297" s="82" customFormat="1" x14ac:dyDescent="0.25"/>
    <row r="4298" s="82" customFormat="1" x14ac:dyDescent="0.25"/>
    <row r="4299" s="82" customFormat="1" x14ac:dyDescent="0.25"/>
    <row r="4300" s="82" customFormat="1" x14ac:dyDescent="0.25"/>
    <row r="4301" s="82" customFormat="1" x14ac:dyDescent="0.25"/>
    <row r="4302" s="82" customFormat="1" x14ac:dyDescent="0.25"/>
    <row r="4303" s="82" customFormat="1" x14ac:dyDescent="0.25"/>
    <row r="4304" s="82" customFormat="1" x14ac:dyDescent="0.25"/>
    <row r="4305" s="82" customFormat="1" x14ac:dyDescent="0.25"/>
    <row r="4306" s="82" customFormat="1" x14ac:dyDescent="0.25"/>
    <row r="4307" s="82" customFormat="1" x14ac:dyDescent="0.25"/>
    <row r="4308" s="82" customFormat="1" x14ac:dyDescent="0.25"/>
    <row r="4309" s="82" customFormat="1" x14ac:dyDescent="0.25"/>
    <row r="4310" s="82" customFormat="1" x14ac:dyDescent="0.25"/>
    <row r="4311" s="82" customFormat="1" x14ac:dyDescent="0.25"/>
    <row r="4312" s="82" customFormat="1" x14ac:dyDescent="0.25"/>
    <row r="4313" s="82" customFormat="1" x14ac:dyDescent="0.25"/>
    <row r="4314" s="82" customFormat="1" x14ac:dyDescent="0.25"/>
    <row r="4315" s="82" customFormat="1" x14ac:dyDescent="0.25"/>
    <row r="4316" s="82" customFormat="1" x14ac:dyDescent="0.25"/>
    <row r="4317" s="82" customFormat="1" x14ac:dyDescent="0.25"/>
    <row r="4318" s="82" customFormat="1" x14ac:dyDescent="0.25"/>
    <row r="4319" s="82" customFormat="1" x14ac:dyDescent="0.25"/>
    <row r="4320" s="82" customFormat="1" x14ac:dyDescent="0.25"/>
    <row r="4321" s="82" customFormat="1" x14ac:dyDescent="0.25"/>
    <row r="4322" s="82" customFormat="1" x14ac:dyDescent="0.25"/>
    <row r="4323" s="82" customFormat="1" x14ac:dyDescent="0.25"/>
    <row r="4324" s="82" customFormat="1" x14ac:dyDescent="0.25"/>
    <row r="4325" s="82" customFormat="1" x14ac:dyDescent="0.25"/>
    <row r="4326" s="82" customFormat="1" x14ac:dyDescent="0.25"/>
    <row r="4327" s="82" customFormat="1" x14ac:dyDescent="0.25"/>
    <row r="4328" s="82" customFormat="1" x14ac:dyDescent="0.25"/>
    <row r="4329" s="82" customFormat="1" x14ac:dyDescent="0.25"/>
    <row r="4330" s="82" customFormat="1" x14ac:dyDescent="0.25"/>
    <row r="4331" s="82" customFormat="1" x14ac:dyDescent="0.25"/>
    <row r="4332" s="82" customFormat="1" x14ac:dyDescent="0.25"/>
    <row r="4333" s="82" customFormat="1" x14ac:dyDescent="0.25"/>
    <row r="4334" s="82" customFormat="1" x14ac:dyDescent="0.25"/>
    <row r="4335" s="82" customFormat="1" x14ac:dyDescent="0.25"/>
    <row r="4336" s="82" customFormat="1" x14ac:dyDescent="0.25"/>
    <row r="4337" s="82" customFormat="1" x14ac:dyDescent="0.25"/>
    <row r="4338" s="82" customFormat="1" x14ac:dyDescent="0.25"/>
    <row r="4339" s="82" customFormat="1" x14ac:dyDescent="0.25"/>
    <row r="4340" s="82" customFormat="1" x14ac:dyDescent="0.25"/>
    <row r="4341" s="82" customFormat="1" x14ac:dyDescent="0.25"/>
    <row r="4342" s="82" customFormat="1" x14ac:dyDescent="0.25"/>
    <row r="4343" s="82" customFormat="1" x14ac:dyDescent="0.25"/>
    <row r="4344" s="82" customFormat="1" x14ac:dyDescent="0.25"/>
    <row r="4345" s="82" customFormat="1" x14ac:dyDescent="0.25"/>
    <row r="4346" s="82" customFormat="1" x14ac:dyDescent="0.25"/>
    <row r="4347" s="82" customFormat="1" x14ac:dyDescent="0.25"/>
    <row r="4348" s="82" customFormat="1" x14ac:dyDescent="0.25"/>
    <row r="4349" s="82" customFormat="1" x14ac:dyDescent="0.25"/>
    <row r="4350" s="82" customFormat="1" x14ac:dyDescent="0.25"/>
    <row r="4351" s="82" customFormat="1" x14ac:dyDescent="0.25"/>
    <row r="4352" s="82" customFormat="1" x14ac:dyDescent="0.25"/>
    <row r="4353" s="82" customFormat="1" x14ac:dyDescent="0.25"/>
    <row r="4354" s="82" customFormat="1" x14ac:dyDescent="0.25"/>
    <row r="4355" s="82" customFormat="1" x14ac:dyDescent="0.25"/>
    <row r="4356" s="82" customFormat="1" x14ac:dyDescent="0.25"/>
    <row r="4357" s="82" customFormat="1" x14ac:dyDescent="0.25"/>
    <row r="4358" s="82" customFormat="1" x14ac:dyDescent="0.25"/>
    <row r="4359" s="82" customFormat="1" x14ac:dyDescent="0.25"/>
    <row r="4360" s="82" customFormat="1" x14ac:dyDescent="0.25"/>
    <row r="4361" s="82" customFormat="1" x14ac:dyDescent="0.25"/>
    <row r="4362" s="82" customFormat="1" x14ac:dyDescent="0.25"/>
    <row r="4363" s="82" customFormat="1" x14ac:dyDescent="0.25"/>
    <row r="4364" s="82" customFormat="1" x14ac:dyDescent="0.25"/>
    <row r="4365" s="82" customFormat="1" x14ac:dyDescent="0.25"/>
    <row r="4366" s="82" customFormat="1" x14ac:dyDescent="0.25"/>
    <row r="4367" s="82" customFormat="1" x14ac:dyDescent="0.25"/>
    <row r="4368" s="82" customFormat="1" x14ac:dyDescent="0.25"/>
    <row r="4369" s="82" customFormat="1" x14ac:dyDescent="0.25"/>
    <row r="4370" s="82" customFormat="1" x14ac:dyDescent="0.25"/>
    <row r="4371" s="82" customFormat="1" x14ac:dyDescent="0.25"/>
    <row r="4372" s="82" customFormat="1" x14ac:dyDescent="0.25"/>
    <row r="4373" s="82" customFormat="1" x14ac:dyDescent="0.25"/>
    <row r="4374" s="82" customFormat="1" x14ac:dyDescent="0.25"/>
    <row r="4375" s="82" customFormat="1" x14ac:dyDescent="0.25"/>
    <row r="4376" s="82" customFormat="1" x14ac:dyDescent="0.25"/>
    <row r="4377" s="82" customFormat="1" x14ac:dyDescent="0.25"/>
    <row r="4378" s="82" customFormat="1" x14ac:dyDescent="0.25"/>
    <row r="4379" s="82" customFormat="1" x14ac:dyDescent="0.25"/>
    <row r="4380" s="82" customFormat="1" x14ac:dyDescent="0.25"/>
    <row r="4381" s="82" customFormat="1" x14ac:dyDescent="0.25"/>
    <row r="4382" s="82" customFormat="1" x14ac:dyDescent="0.25"/>
    <row r="4383" s="82" customFormat="1" x14ac:dyDescent="0.25"/>
    <row r="4384" s="82" customFormat="1" x14ac:dyDescent="0.25"/>
    <row r="4385" s="82" customFormat="1" x14ac:dyDescent="0.25"/>
    <row r="4386" s="82" customFormat="1" x14ac:dyDescent="0.25"/>
    <row r="4387" s="82" customFormat="1" x14ac:dyDescent="0.25"/>
    <row r="4388" s="82" customFormat="1" x14ac:dyDescent="0.25"/>
    <row r="4389" s="82" customFormat="1" x14ac:dyDescent="0.25"/>
    <row r="4390" s="82" customFormat="1" x14ac:dyDescent="0.25"/>
    <row r="4391" s="82" customFormat="1" x14ac:dyDescent="0.25"/>
    <row r="4392" s="82" customFormat="1" x14ac:dyDescent="0.25"/>
    <row r="4393" s="82" customFormat="1" x14ac:dyDescent="0.25"/>
    <row r="4394" s="82" customFormat="1" x14ac:dyDescent="0.25"/>
    <row r="4395" s="82" customFormat="1" x14ac:dyDescent="0.25"/>
    <row r="4396" s="82" customFormat="1" x14ac:dyDescent="0.25"/>
    <row r="4397" s="82" customFormat="1" x14ac:dyDescent="0.25"/>
    <row r="4398" s="82" customFormat="1" x14ac:dyDescent="0.25"/>
    <row r="4399" s="82" customFormat="1" x14ac:dyDescent="0.25"/>
    <row r="4400" s="82" customFormat="1" x14ac:dyDescent="0.25"/>
    <row r="4401" s="82" customFormat="1" x14ac:dyDescent="0.25"/>
    <row r="4402" s="82" customFormat="1" x14ac:dyDescent="0.25"/>
    <row r="4403" s="82" customFormat="1" x14ac:dyDescent="0.25"/>
    <row r="4404" s="82" customFormat="1" x14ac:dyDescent="0.25"/>
    <row r="4405" s="82" customFormat="1" x14ac:dyDescent="0.25"/>
    <row r="4406" s="82" customFormat="1" x14ac:dyDescent="0.25"/>
    <row r="4407" s="82" customFormat="1" x14ac:dyDescent="0.25"/>
    <row r="4408" s="82" customFormat="1" x14ac:dyDescent="0.25"/>
    <row r="4409" s="82" customFormat="1" x14ac:dyDescent="0.25"/>
    <row r="4410" s="82" customFormat="1" x14ac:dyDescent="0.25"/>
    <row r="4411" s="82" customFormat="1" x14ac:dyDescent="0.25"/>
    <row r="4412" s="82" customFormat="1" x14ac:dyDescent="0.25"/>
    <row r="4413" s="82" customFormat="1" x14ac:dyDescent="0.25"/>
    <row r="4414" s="82" customFormat="1" x14ac:dyDescent="0.25"/>
    <row r="4415" s="82" customFormat="1" x14ac:dyDescent="0.25"/>
    <row r="4416" s="82" customFormat="1" x14ac:dyDescent="0.25"/>
    <row r="4417" s="82" customFormat="1" x14ac:dyDescent="0.25"/>
    <row r="4418" s="82" customFormat="1" x14ac:dyDescent="0.25"/>
    <row r="4419" s="82" customFormat="1" x14ac:dyDescent="0.25"/>
    <row r="4420" s="82" customFormat="1" x14ac:dyDescent="0.25"/>
    <row r="4421" s="82" customFormat="1" x14ac:dyDescent="0.25"/>
    <row r="4422" s="82" customFormat="1" x14ac:dyDescent="0.25"/>
    <row r="4423" s="82" customFormat="1" x14ac:dyDescent="0.25"/>
    <row r="4424" s="82" customFormat="1" x14ac:dyDescent="0.25"/>
    <row r="4425" s="82" customFormat="1" x14ac:dyDescent="0.25"/>
    <row r="4426" s="82" customFormat="1" x14ac:dyDescent="0.25"/>
    <row r="4427" s="82" customFormat="1" x14ac:dyDescent="0.25"/>
    <row r="4428" s="82" customFormat="1" x14ac:dyDescent="0.25"/>
    <row r="4429" s="82" customFormat="1" x14ac:dyDescent="0.25"/>
    <row r="4430" s="82" customFormat="1" x14ac:dyDescent="0.25"/>
    <row r="4431" s="82" customFormat="1" x14ac:dyDescent="0.25"/>
    <row r="4432" s="82" customFormat="1" x14ac:dyDescent="0.25"/>
    <row r="4433" s="82" customFormat="1" x14ac:dyDescent="0.25"/>
    <row r="4434" s="82" customFormat="1" x14ac:dyDescent="0.25"/>
    <row r="4435" s="82" customFormat="1" x14ac:dyDescent="0.25"/>
    <row r="4436" s="82" customFormat="1" x14ac:dyDescent="0.25"/>
    <row r="4437" s="82" customFormat="1" x14ac:dyDescent="0.25"/>
    <row r="4438" s="82" customFormat="1" x14ac:dyDescent="0.25"/>
    <row r="4439" s="82" customFormat="1" x14ac:dyDescent="0.25"/>
    <row r="4440" s="82" customFormat="1" x14ac:dyDescent="0.25"/>
    <row r="4441" s="82" customFormat="1" x14ac:dyDescent="0.25"/>
    <row r="4442" s="82" customFormat="1" x14ac:dyDescent="0.25"/>
    <row r="4443" s="82" customFormat="1" x14ac:dyDescent="0.25"/>
    <row r="4444" s="82" customFormat="1" x14ac:dyDescent="0.25"/>
    <row r="4445" s="82" customFormat="1" x14ac:dyDescent="0.25"/>
    <row r="4446" s="82" customFormat="1" x14ac:dyDescent="0.25"/>
    <row r="4447" s="82" customFormat="1" x14ac:dyDescent="0.25"/>
    <row r="4448" s="82" customFormat="1" x14ac:dyDescent="0.25"/>
    <row r="4449" s="82" customFormat="1" x14ac:dyDescent="0.25"/>
    <row r="4450" s="82" customFormat="1" x14ac:dyDescent="0.25"/>
    <row r="4451" s="82" customFormat="1" x14ac:dyDescent="0.25"/>
    <row r="4452" s="82" customFormat="1" x14ac:dyDescent="0.25"/>
    <row r="4453" s="82" customFormat="1" x14ac:dyDescent="0.25"/>
    <row r="4454" s="82" customFormat="1" x14ac:dyDescent="0.25"/>
    <row r="4455" s="82" customFormat="1" x14ac:dyDescent="0.25"/>
    <row r="4456" s="82" customFormat="1" x14ac:dyDescent="0.25"/>
    <row r="4457" s="82" customFormat="1" x14ac:dyDescent="0.25"/>
    <row r="4458" s="82" customFormat="1" x14ac:dyDescent="0.25"/>
    <row r="4459" s="82" customFormat="1" x14ac:dyDescent="0.25"/>
    <row r="4460" s="82" customFormat="1" x14ac:dyDescent="0.25"/>
    <row r="4461" s="82" customFormat="1" x14ac:dyDescent="0.25"/>
    <row r="4462" s="82" customFormat="1" x14ac:dyDescent="0.25"/>
    <row r="4463" s="82" customFormat="1" x14ac:dyDescent="0.25"/>
    <row r="4464" s="82" customFormat="1" x14ac:dyDescent="0.25"/>
    <row r="4465" s="82" customFormat="1" x14ac:dyDescent="0.25"/>
    <row r="4466" s="82" customFormat="1" x14ac:dyDescent="0.25"/>
    <row r="4467" s="82" customFormat="1" x14ac:dyDescent="0.25"/>
    <row r="4468" s="82" customFormat="1" x14ac:dyDescent="0.25"/>
    <row r="4469" s="82" customFormat="1" x14ac:dyDescent="0.25"/>
    <row r="4470" s="82" customFormat="1" x14ac:dyDescent="0.25"/>
    <row r="4471" s="82" customFormat="1" x14ac:dyDescent="0.25"/>
    <row r="4472" s="82" customFormat="1" x14ac:dyDescent="0.25"/>
    <row r="4473" s="82" customFormat="1" x14ac:dyDescent="0.25"/>
    <row r="4474" s="82" customFormat="1" x14ac:dyDescent="0.25"/>
    <row r="4475" s="82" customFormat="1" x14ac:dyDescent="0.25"/>
    <row r="4476" s="82" customFormat="1" x14ac:dyDescent="0.25"/>
    <row r="4477" s="82" customFormat="1" x14ac:dyDescent="0.25"/>
    <row r="4478" s="82" customFormat="1" x14ac:dyDescent="0.25"/>
    <row r="4479" s="82" customFormat="1" x14ac:dyDescent="0.25"/>
    <row r="4480" s="82" customFormat="1" x14ac:dyDescent="0.25"/>
    <row r="4481" s="82" customFormat="1" x14ac:dyDescent="0.25"/>
    <row r="4482" s="82" customFormat="1" x14ac:dyDescent="0.25"/>
    <row r="4483" s="82" customFormat="1" x14ac:dyDescent="0.25"/>
    <row r="4484" s="82" customFormat="1" x14ac:dyDescent="0.25"/>
    <row r="4485" s="82" customFormat="1" x14ac:dyDescent="0.25"/>
    <row r="4486" s="82" customFormat="1" x14ac:dyDescent="0.25"/>
    <row r="4487" s="82" customFormat="1" x14ac:dyDescent="0.25"/>
    <row r="4488" s="82" customFormat="1" x14ac:dyDescent="0.25"/>
    <row r="4489" s="82" customFormat="1" x14ac:dyDescent="0.25"/>
    <row r="4490" s="82" customFormat="1" x14ac:dyDescent="0.25"/>
    <row r="4491" s="82" customFormat="1" x14ac:dyDescent="0.25"/>
    <row r="4492" s="82" customFormat="1" x14ac:dyDescent="0.25"/>
    <row r="4493" s="82" customFormat="1" x14ac:dyDescent="0.25"/>
    <row r="4494" s="82" customFormat="1" x14ac:dyDescent="0.25"/>
    <row r="4495" s="82" customFormat="1" x14ac:dyDescent="0.25"/>
    <row r="4496" s="82" customFormat="1" x14ac:dyDescent="0.25"/>
    <row r="4497" s="82" customFormat="1" x14ac:dyDescent="0.25"/>
    <row r="4498" s="82" customFormat="1" x14ac:dyDescent="0.25"/>
    <row r="4499" s="82" customFormat="1" x14ac:dyDescent="0.25"/>
    <row r="4500" s="82" customFormat="1" x14ac:dyDescent="0.25"/>
    <row r="4501" s="82" customFormat="1" x14ac:dyDescent="0.25"/>
    <row r="4502" s="82" customFormat="1" x14ac:dyDescent="0.25"/>
    <row r="4503" s="82" customFormat="1" x14ac:dyDescent="0.25"/>
    <row r="4504" s="82" customFormat="1" x14ac:dyDescent="0.25"/>
    <row r="4505" s="82" customFormat="1" x14ac:dyDescent="0.25"/>
    <row r="4506" s="82" customFormat="1" x14ac:dyDescent="0.25"/>
    <row r="4507" s="82" customFormat="1" x14ac:dyDescent="0.25"/>
    <row r="4508" s="82" customFormat="1" x14ac:dyDescent="0.25"/>
    <row r="4509" s="82" customFormat="1" x14ac:dyDescent="0.25"/>
    <row r="4510" s="82" customFormat="1" x14ac:dyDescent="0.25"/>
    <row r="4511" s="82" customFormat="1" x14ac:dyDescent="0.25"/>
    <row r="4512" s="82" customFormat="1" x14ac:dyDescent="0.25"/>
    <row r="4513" s="82" customFormat="1" x14ac:dyDescent="0.25"/>
    <row r="4514" s="82" customFormat="1" x14ac:dyDescent="0.25"/>
    <row r="4515" s="82" customFormat="1" x14ac:dyDescent="0.25"/>
    <row r="4516" s="82" customFormat="1" x14ac:dyDescent="0.25"/>
    <row r="4517" s="82" customFormat="1" x14ac:dyDescent="0.25"/>
    <row r="4518" s="82" customFormat="1" x14ac:dyDescent="0.25"/>
    <row r="4519" s="82" customFormat="1" x14ac:dyDescent="0.25"/>
    <row r="4520" s="82" customFormat="1" x14ac:dyDescent="0.25"/>
    <row r="4521" s="82" customFormat="1" x14ac:dyDescent="0.25"/>
    <row r="4522" s="82" customFormat="1" x14ac:dyDescent="0.25"/>
    <row r="4523" s="82" customFormat="1" x14ac:dyDescent="0.25"/>
    <row r="4524" s="82" customFormat="1" x14ac:dyDescent="0.25"/>
    <row r="4525" s="82" customFormat="1" x14ac:dyDescent="0.25"/>
    <row r="4526" s="82" customFormat="1" x14ac:dyDescent="0.25"/>
    <row r="4527" s="82" customFormat="1" x14ac:dyDescent="0.25"/>
    <row r="4528" s="82" customFormat="1" x14ac:dyDescent="0.25"/>
    <row r="4529" s="82" customFormat="1" x14ac:dyDescent="0.25"/>
    <row r="4530" s="82" customFormat="1" x14ac:dyDescent="0.25"/>
    <row r="4531" s="82" customFormat="1" x14ac:dyDescent="0.25"/>
    <row r="4532" s="82" customFormat="1" x14ac:dyDescent="0.25"/>
    <row r="4533" s="82" customFormat="1" x14ac:dyDescent="0.25"/>
    <row r="4534" s="82" customFormat="1" x14ac:dyDescent="0.25"/>
    <row r="4535" s="82" customFormat="1" x14ac:dyDescent="0.25"/>
    <row r="4536" s="82" customFormat="1" x14ac:dyDescent="0.25"/>
    <row r="4537" s="82" customFormat="1" x14ac:dyDescent="0.25"/>
    <row r="4538" s="82" customFormat="1" x14ac:dyDescent="0.25"/>
    <row r="4539" s="82" customFormat="1" x14ac:dyDescent="0.25"/>
    <row r="4540" s="82" customFormat="1" x14ac:dyDescent="0.25"/>
    <row r="4541" s="82" customFormat="1" x14ac:dyDescent="0.25"/>
    <row r="4542" s="82" customFormat="1" x14ac:dyDescent="0.25"/>
    <row r="4543" s="82" customFormat="1" x14ac:dyDescent="0.25"/>
    <row r="4544" s="82" customFormat="1" x14ac:dyDescent="0.25"/>
    <row r="4545" s="82" customFormat="1" x14ac:dyDescent="0.25"/>
    <row r="4546" s="82" customFormat="1" x14ac:dyDescent="0.25"/>
    <row r="4547" s="82" customFormat="1" x14ac:dyDescent="0.25"/>
    <row r="4548" s="82" customFormat="1" x14ac:dyDescent="0.25"/>
    <row r="4549" s="82" customFormat="1" x14ac:dyDescent="0.25"/>
    <row r="4550" s="82" customFormat="1" x14ac:dyDescent="0.25"/>
    <row r="4551" s="82" customFormat="1" x14ac:dyDescent="0.25"/>
    <row r="4552" s="82" customFormat="1" x14ac:dyDescent="0.25"/>
    <row r="4553" s="82" customFormat="1" x14ac:dyDescent="0.25"/>
    <row r="4554" s="82" customFormat="1" x14ac:dyDescent="0.25"/>
    <row r="4555" s="82" customFormat="1" x14ac:dyDescent="0.25"/>
    <row r="4556" s="82" customFormat="1" x14ac:dyDescent="0.25"/>
    <row r="4557" s="82" customFormat="1" x14ac:dyDescent="0.25"/>
    <row r="4558" s="82" customFormat="1" x14ac:dyDescent="0.25"/>
    <row r="4559" s="82" customFormat="1" x14ac:dyDescent="0.25"/>
    <row r="4560" s="82" customFormat="1" x14ac:dyDescent="0.25"/>
    <row r="4561" s="82" customFormat="1" x14ac:dyDescent="0.25"/>
    <row r="4562" s="82" customFormat="1" x14ac:dyDescent="0.25"/>
    <row r="4563" s="82" customFormat="1" x14ac:dyDescent="0.25"/>
    <row r="4564" s="82" customFormat="1" x14ac:dyDescent="0.25"/>
    <row r="4565" s="82" customFormat="1" x14ac:dyDescent="0.25"/>
    <row r="4566" s="82" customFormat="1" x14ac:dyDescent="0.25"/>
    <row r="4567" s="82" customFormat="1" x14ac:dyDescent="0.25"/>
    <row r="4568" s="82" customFormat="1" x14ac:dyDescent="0.25"/>
    <row r="4569" s="82" customFormat="1" x14ac:dyDescent="0.25"/>
    <row r="4570" s="82" customFormat="1" x14ac:dyDescent="0.25"/>
    <row r="4571" s="82" customFormat="1" x14ac:dyDescent="0.25"/>
    <row r="4572" s="82" customFormat="1" x14ac:dyDescent="0.25"/>
    <row r="4573" s="82" customFormat="1" x14ac:dyDescent="0.25"/>
    <row r="4574" s="82" customFormat="1" x14ac:dyDescent="0.25"/>
    <row r="4575" s="82" customFormat="1" x14ac:dyDescent="0.25"/>
    <row r="4576" s="82" customFormat="1" x14ac:dyDescent="0.25"/>
    <row r="4577" s="82" customFormat="1" x14ac:dyDescent="0.25"/>
    <row r="4578" s="82" customFormat="1" x14ac:dyDescent="0.25"/>
    <row r="4579" s="82" customFormat="1" x14ac:dyDescent="0.25"/>
    <row r="4580" s="82" customFormat="1" x14ac:dyDescent="0.25"/>
    <row r="4581" s="82" customFormat="1" x14ac:dyDescent="0.25"/>
    <row r="4582" s="82" customFormat="1" x14ac:dyDescent="0.25"/>
    <row r="4583" s="82" customFormat="1" x14ac:dyDescent="0.25"/>
    <row r="4584" s="82" customFormat="1" x14ac:dyDescent="0.25"/>
    <row r="4585" s="82" customFormat="1" x14ac:dyDescent="0.25"/>
    <row r="4586" s="82" customFormat="1" x14ac:dyDescent="0.25"/>
    <row r="4587" s="82" customFormat="1" x14ac:dyDescent="0.25"/>
    <row r="4588" s="82" customFormat="1" x14ac:dyDescent="0.25"/>
    <row r="4589" s="82" customFormat="1" x14ac:dyDescent="0.25"/>
    <row r="4590" s="82" customFormat="1" x14ac:dyDescent="0.25"/>
    <row r="4591" s="82" customFormat="1" x14ac:dyDescent="0.25"/>
    <row r="4592" s="82" customFormat="1" x14ac:dyDescent="0.25"/>
    <row r="4593" s="82" customFormat="1" x14ac:dyDescent="0.25"/>
    <row r="4594" s="82" customFormat="1" x14ac:dyDescent="0.25"/>
    <row r="4595" s="82" customFormat="1" x14ac:dyDescent="0.25"/>
    <row r="4596" s="82" customFormat="1" x14ac:dyDescent="0.25"/>
    <row r="4597" s="82" customFormat="1" x14ac:dyDescent="0.25"/>
    <row r="4598" s="82" customFormat="1" x14ac:dyDescent="0.25"/>
    <row r="4599" s="82" customFormat="1" x14ac:dyDescent="0.25"/>
    <row r="4600" s="82" customFormat="1" x14ac:dyDescent="0.25"/>
    <row r="4601" s="82" customFormat="1" x14ac:dyDescent="0.25"/>
    <row r="4602" s="82" customFormat="1" x14ac:dyDescent="0.25"/>
    <row r="4603" s="82" customFormat="1" x14ac:dyDescent="0.25"/>
    <row r="4604" s="82" customFormat="1" x14ac:dyDescent="0.25"/>
    <row r="4605" s="82" customFormat="1" x14ac:dyDescent="0.25"/>
    <row r="4606" s="82" customFormat="1" x14ac:dyDescent="0.25"/>
    <row r="4607" s="82" customFormat="1" x14ac:dyDescent="0.25"/>
    <row r="4608" s="82" customFormat="1" x14ac:dyDescent="0.25"/>
    <row r="4609" s="82" customFormat="1" x14ac:dyDescent="0.25"/>
    <row r="4610" s="82" customFormat="1" x14ac:dyDescent="0.25"/>
    <row r="4611" s="82" customFormat="1" x14ac:dyDescent="0.25"/>
    <row r="4612" s="82" customFormat="1" x14ac:dyDescent="0.25"/>
    <row r="4613" s="82" customFormat="1" x14ac:dyDescent="0.25"/>
    <row r="4614" s="82" customFormat="1" x14ac:dyDescent="0.25"/>
    <row r="4615" s="82" customFormat="1" x14ac:dyDescent="0.25"/>
    <row r="4616" s="82" customFormat="1" x14ac:dyDescent="0.25"/>
    <row r="4617" s="82" customFormat="1" x14ac:dyDescent="0.25"/>
    <row r="4618" s="82" customFormat="1" x14ac:dyDescent="0.25"/>
    <row r="4619" s="82" customFormat="1" x14ac:dyDescent="0.25"/>
    <row r="4620" s="82" customFormat="1" x14ac:dyDescent="0.25"/>
    <row r="4621" s="82" customFormat="1" x14ac:dyDescent="0.25"/>
    <row r="4622" s="82" customFormat="1" x14ac:dyDescent="0.25"/>
    <row r="4623" s="82" customFormat="1" x14ac:dyDescent="0.25"/>
    <row r="4624" s="82" customFormat="1" x14ac:dyDescent="0.25"/>
    <row r="4625" s="82" customFormat="1" x14ac:dyDescent="0.25"/>
    <row r="4626" s="82" customFormat="1" x14ac:dyDescent="0.25"/>
    <row r="4627" s="82" customFormat="1" x14ac:dyDescent="0.25"/>
    <row r="4628" s="82" customFormat="1" x14ac:dyDescent="0.25"/>
    <row r="4629" s="82" customFormat="1" x14ac:dyDescent="0.25"/>
    <row r="4630" s="82" customFormat="1" x14ac:dyDescent="0.25"/>
    <row r="4631" s="82" customFormat="1" x14ac:dyDescent="0.25"/>
    <row r="4632" s="82" customFormat="1" x14ac:dyDescent="0.25"/>
    <row r="4633" s="82" customFormat="1" x14ac:dyDescent="0.25"/>
    <row r="4634" s="82" customFormat="1" x14ac:dyDescent="0.25"/>
    <row r="4635" s="82" customFormat="1" x14ac:dyDescent="0.25"/>
    <row r="4636" s="82" customFormat="1" x14ac:dyDescent="0.25"/>
    <row r="4637" s="82" customFormat="1" x14ac:dyDescent="0.25"/>
    <row r="4638" s="82" customFormat="1" x14ac:dyDescent="0.25"/>
    <row r="4639" s="82" customFormat="1" x14ac:dyDescent="0.25"/>
    <row r="4640" s="82" customFormat="1" x14ac:dyDescent="0.25"/>
    <row r="4641" s="82" customFormat="1" x14ac:dyDescent="0.25"/>
    <row r="4642" s="82" customFormat="1" x14ac:dyDescent="0.25"/>
    <row r="4643" s="82" customFormat="1" x14ac:dyDescent="0.25"/>
    <row r="4644" s="82" customFormat="1" x14ac:dyDescent="0.25"/>
    <row r="4645" s="82" customFormat="1" x14ac:dyDescent="0.25"/>
    <row r="4646" s="82" customFormat="1" x14ac:dyDescent="0.25"/>
    <row r="4647" s="82" customFormat="1" x14ac:dyDescent="0.25"/>
    <row r="4648" s="82" customFormat="1" x14ac:dyDescent="0.25"/>
    <row r="4649" s="82" customFormat="1" x14ac:dyDescent="0.25"/>
    <row r="4650" s="82" customFormat="1" x14ac:dyDescent="0.25"/>
    <row r="4651" s="82" customFormat="1" x14ac:dyDescent="0.25"/>
    <row r="4652" s="82" customFormat="1" x14ac:dyDescent="0.25"/>
    <row r="4653" s="82" customFormat="1" x14ac:dyDescent="0.25"/>
    <row r="4654" s="82" customFormat="1" x14ac:dyDescent="0.25"/>
    <row r="4655" s="82" customFormat="1" x14ac:dyDescent="0.25"/>
    <row r="4656" s="82" customFormat="1" x14ac:dyDescent="0.25"/>
    <row r="4657" s="82" customFormat="1" x14ac:dyDescent="0.25"/>
    <row r="4658" s="82" customFormat="1" x14ac:dyDescent="0.25"/>
    <row r="4659" s="82" customFormat="1" x14ac:dyDescent="0.25"/>
    <row r="4660" s="82" customFormat="1" x14ac:dyDescent="0.25"/>
    <row r="4661" s="82" customFormat="1" x14ac:dyDescent="0.25"/>
    <row r="4662" s="82" customFormat="1" x14ac:dyDescent="0.25"/>
    <row r="4663" s="82" customFormat="1" x14ac:dyDescent="0.25"/>
    <row r="4664" s="82" customFormat="1" x14ac:dyDescent="0.25"/>
    <row r="4665" s="82" customFormat="1" x14ac:dyDescent="0.25"/>
    <row r="4666" s="82" customFormat="1" x14ac:dyDescent="0.25"/>
    <row r="4667" s="82" customFormat="1" x14ac:dyDescent="0.25"/>
    <row r="4668" s="82" customFormat="1" x14ac:dyDescent="0.25"/>
    <row r="4669" s="82" customFormat="1" x14ac:dyDescent="0.25"/>
    <row r="4670" s="82" customFormat="1" x14ac:dyDescent="0.25"/>
    <row r="4671" s="82" customFormat="1" x14ac:dyDescent="0.25"/>
    <row r="4672" s="82" customFormat="1" x14ac:dyDescent="0.25"/>
    <row r="4673" s="82" customFormat="1" x14ac:dyDescent="0.25"/>
    <row r="4674" s="82" customFormat="1" x14ac:dyDescent="0.25"/>
    <row r="4675" s="82" customFormat="1" x14ac:dyDescent="0.25"/>
    <row r="4676" s="82" customFormat="1" x14ac:dyDescent="0.25"/>
    <row r="4677" s="82" customFormat="1" x14ac:dyDescent="0.25"/>
    <row r="4678" s="82" customFormat="1" x14ac:dyDescent="0.25"/>
    <row r="4679" s="82" customFormat="1" x14ac:dyDescent="0.25"/>
    <row r="4680" s="82" customFormat="1" x14ac:dyDescent="0.25"/>
    <row r="4681" s="82" customFormat="1" x14ac:dyDescent="0.25"/>
    <row r="4682" s="82" customFormat="1" x14ac:dyDescent="0.25"/>
    <row r="4683" s="82" customFormat="1" x14ac:dyDescent="0.25"/>
    <row r="4684" s="82" customFormat="1" x14ac:dyDescent="0.25"/>
    <row r="4685" s="82" customFormat="1" x14ac:dyDescent="0.25"/>
    <row r="4686" s="82" customFormat="1" x14ac:dyDescent="0.25"/>
    <row r="4687" s="82" customFormat="1" x14ac:dyDescent="0.25"/>
    <row r="4688" s="82" customFormat="1" x14ac:dyDescent="0.25"/>
    <row r="4689" s="82" customFormat="1" x14ac:dyDescent="0.25"/>
    <row r="4690" s="82" customFormat="1" x14ac:dyDescent="0.25"/>
    <row r="4691" s="82" customFormat="1" x14ac:dyDescent="0.25"/>
    <row r="4692" s="82" customFormat="1" x14ac:dyDescent="0.25"/>
    <row r="4693" s="82" customFormat="1" x14ac:dyDescent="0.25"/>
    <row r="4694" s="82" customFormat="1" x14ac:dyDescent="0.25"/>
    <row r="4695" s="82" customFormat="1" x14ac:dyDescent="0.25"/>
    <row r="4696" s="82" customFormat="1" x14ac:dyDescent="0.25"/>
    <row r="4697" s="82" customFormat="1" x14ac:dyDescent="0.25"/>
    <row r="4698" s="82" customFormat="1" x14ac:dyDescent="0.25"/>
    <row r="4699" s="82" customFormat="1" x14ac:dyDescent="0.25"/>
    <row r="4700" s="82" customFormat="1" x14ac:dyDescent="0.25"/>
    <row r="4701" s="82" customFormat="1" x14ac:dyDescent="0.25"/>
    <row r="4702" s="82" customFormat="1" x14ac:dyDescent="0.25"/>
    <row r="4703" s="82" customFormat="1" x14ac:dyDescent="0.25"/>
    <row r="4704" s="82" customFormat="1" x14ac:dyDescent="0.25"/>
    <row r="4705" s="82" customFormat="1" x14ac:dyDescent="0.25"/>
    <row r="4706" s="82" customFormat="1" x14ac:dyDescent="0.25"/>
    <row r="4707" s="82" customFormat="1" x14ac:dyDescent="0.25"/>
    <row r="4708" s="82" customFormat="1" x14ac:dyDescent="0.25"/>
    <row r="4709" s="82" customFormat="1" x14ac:dyDescent="0.25"/>
    <row r="4710" s="82" customFormat="1" x14ac:dyDescent="0.25"/>
    <row r="4711" s="82" customFormat="1" x14ac:dyDescent="0.25"/>
    <row r="4712" s="82" customFormat="1" x14ac:dyDescent="0.25"/>
    <row r="4713" s="82" customFormat="1" x14ac:dyDescent="0.25"/>
    <row r="4714" s="82" customFormat="1" x14ac:dyDescent="0.25"/>
    <row r="4715" s="82" customFormat="1" x14ac:dyDescent="0.25"/>
    <row r="4716" s="82" customFormat="1" x14ac:dyDescent="0.25"/>
    <row r="4717" s="82" customFormat="1" x14ac:dyDescent="0.25"/>
    <row r="4718" s="82" customFormat="1" x14ac:dyDescent="0.25"/>
    <row r="4719" s="82" customFormat="1" x14ac:dyDescent="0.25"/>
    <row r="4720" s="82" customFormat="1" x14ac:dyDescent="0.25"/>
    <row r="4721" s="82" customFormat="1" x14ac:dyDescent="0.25"/>
    <row r="4722" s="82" customFormat="1" x14ac:dyDescent="0.25"/>
    <row r="4723" s="82" customFormat="1" x14ac:dyDescent="0.25"/>
    <row r="4724" s="82" customFormat="1" x14ac:dyDescent="0.25"/>
    <row r="4725" s="82" customFormat="1" x14ac:dyDescent="0.25"/>
    <row r="4726" s="82" customFormat="1" x14ac:dyDescent="0.25"/>
    <row r="4727" s="82" customFormat="1" x14ac:dyDescent="0.25"/>
    <row r="4728" s="82" customFormat="1" x14ac:dyDescent="0.25"/>
    <row r="4729" s="82" customFormat="1" x14ac:dyDescent="0.25"/>
    <row r="4730" s="82" customFormat="1" x14ac:dyDescent="0.25"/>
    <row r="4731" s="82" customFormat="1" x14ac:dyDescent="0.25"/>
    <row r="4732" s="82" customFormat="1" x14ac:dyDescent="0.25"/>
    <row r="4733" s="82" customFormat="1" x14ac:dyDescent="0.25"/>
    <row r="4734" s="82" customFormat="1" x14ac:dyDescent="0.25"/>
    <row r="4735" s="82" customFormat="1" x14ac:dyDescent="0.25"/>
    <row r="4736" s="82" customFormat="1" x14ac:dyDescent="0.25"/>
    <row r="4737" s="82" customFormat="1" x14ac:dyDescent="0.25"/>
    <row r="4738" s="82" customFormat="1" x14ac:dyDescent="0.25"/>
    <row r="4739" s="82" customFormat="1" x14ac:dyDescent="0.25"/>
    <row r="4740" s="82" customFormat="1" x14ac:dyDescent="0.25"/>
    <row r="4741" s="82" customFormat="1" x14ac:dyDescent="0.25"/>
    <row r="4742" s="82" customFormat="1" x14ac:dyDescent="0.25"/>
    <row r="4743" s="82" customFormat="1" x14ac:dyDescent="0.25"/>
    <row r="4744" s="82" customFormat="1" x14ac:dyDescent="0.25"/>
    <row r="4745" s="82" customFormat="1" x14ac:dyDescent="0.25"/>
    <row r="4746" s="82" customFormat="1" x14ac:dyDescent="0.25"/>
    <row r="4747" s="82" customFormat="1" x14ac:dyDescent="0.25"/>
    <row r="4748" s="82" customFormat="1" x14ac:dyDescent="0.25"/>
    <row r="4749" s="82" customFormat="1" x14ac:dyDescent="0.25"/>
    <row r="4750" s="82" customFormat="1" x14ac:dyDescent="0.25"/>
    <row r="4751" s="82" customFormat="1" x14ac:dyDescent="0.25"/>
    <row r="4752" s="82" customFormat="1" x14ac:dyDescent="0.25"/>
    <row r="4753" s="82" customFormat="1" x14ac:dyDescent="0.25"/>
    <row r="4754" s="82" customFormat="1" x14ac:dyDescent="0.25"/>
    <row r="4755" s="82" customFormat="1" x14ac:dyDescent="0.25"/>
    <row r="4756" s="82" customFormat="1" x14ac:dyDescent="0.25"/>
    <row r="4757" s="82" customFormat="1" x14ac:dyDescent="0.25"/>
    <row r="4758" s="82" customFormat="1" x14ac:dyDescent="0.25"/>
    <row r="4759" s="82" customFormat="1" x14ac:dyDescent="0.25"/>
    <row r="4760" s="82" customFormat="1" x14ac:dyDescent="0.25"/>
    <row r="4761" s="82" customFormat="1" x14ac:dyDescent="0.25"/>
    <row r="4762" s="82" customFormat="1" x14ac:dyDescent="0.25"/>
    <row r="4763" s="82" customFormat="1" x14ac:dyDescent="0.25"/>
    <row r="4764" s="82" customFormat="1" x14ac:dyDescent="0.25"/>
    <row r="4765" s="82" customFormat="1" x14ac:dyDescent="0.25"/>
    <row r="4766" s="82" customFormat="1" x14ac:dyDescent="0.25"/>
    <row r="4767" s="82" customFormat="1" x14ac:dyDescent="0.25"/>
    <row r="4768" s="82" customFormat="1" x14ac:dyDescent="0.25"/>
    <row r="4769" s="82" customFormat="1" x14ac:dyDescent="0.25"/>
    <row r="4770" s="82" customFormat="1" x14ac:dyDescent="0.25"/>
    <row r="4771" s="82" customFormat="1" x14ac:dyDescent="0.25"/>
    <row r="4772" s="82" customFormat="1" x14ac:dyDescent="0.25"/>
    <row r="4773" s="82" customFormat="1" x14ac:dyDescent="0.25"/>
    <row r="4774" s="82" customFormat="1" x14ac:dyDescent="0.25"/>
    <row r="4775" s="82" customFormat="1" x14ac:dyDescent="0.25"/>
    <row r="4776" s="82" customFormat="1" x14ac:dyDescent="0.25"/>
    <row r="4777" s="82" customFormat="1" x14ac:dyDescent="0.25"/>
    <row r="4778" s="82" customFormat="1" x14ac:dyDescent="0.25"/>
    <row r="4779" s="82" customFormat="1" x14ac:dyDescent="0.25"/>
    <row r="4780" s="82" customFormat="1" x14ac:dyDescent="0.25"/>
    <row r="4781" s="82" customFormat="1" x14ac:dyDescent="0.25"/>
    <row r="4782" s="82" customFormat="1" x14ac:dyDescent="0.25"/>
    <row r="4783" s="82" customFormat="1" x14ac:dyDescent="0.25"/>
    <row r="4784" s="82" customFormat="1" x14ac:dyDescent="0.25"/>
    <row r="4785" s="82" customFormat="1" x14ac:dyDescent="0.25"/>
    <row r="4786" s="82" customFormat="1" x14ac:dyDescent="0.25"/>
    <row r="4787" s="82" customFormat="1" x14ac:dyDescent="0.25"/>
    <row r="4788" s="82" customFormat="1" x14ac:dyDescent="0.25"/>
    <row r="4789" s="82" customFormat="1" x14ac:dyDescent="0.25"/>
    <row r="4790" s="82" customFormat="1" x14ac:dyDescent="0.25"/>
    <row r="4791" s="82" customFormat="1" x14ac:dyDescent="0.25"/>
    <row r="4792" s="82" customFormat="1" x14ac:dyDescent="0.25"/>
    <row r="4793" s="82" customFormat="1" x14ac:dyDescent="0.25"/>
    <row r="4794" s="82" customFormat="1" x14ac:dyDescent="0.25"/>
    <row r="4795" s="82" customFormat="1" x14ac:dyDescent="0.25"/>
    <row r="4796" s="82" customFormat="1" x14ac:dyDescent="0.25"/>
    <row r="4797" s="82" customFormat="1" x14ac:dyDescent="0.25"/>
    <row r="4798" s="82" customFormat="1" x14ac:dyDescent="0.25"/>
    <row r="4799" s="82" customFormat="1" x14ac:dyDescent="0.25"/>
    <row r="4800" s="82" customFormat="1" x14ac:dyDescent="0.25"/>
    <row r="4801" s="82" customFormat="1" x14ac:dyDescent="0.25"/>
    <row r="4802" s="82" customFormat="1" x14ac:dyDescent="0.25"/>
    <row r="4803" s="82" customFormat="1" x14ac:dyDescent="0.25"/>
    <row r="4804" s="82" customFormat="1" x14ac:dyDescent="0.25"/>
    <row r="4805" s="82" customFormat="1" x14ac:dyDescent="0.25"/>
    <row r="4806" s="82" customFormat="1" x14ac:dyDescent="0.25"/>
    <row r="4807" s="82" customFormat="1" x14ac:dyDescent="0.25"/>
    <row r="4808" s="82" customFormat="1" x14ac:dyDescent="0.25"/>
    <row r="4809" s="82" customFormat="1" x14ac:dyDescent="0.25"/>
    <row r="4810" s="82" customFormat="1" x14ac:dyDescent="0.25"/>
    <row r="4811" s="82" customFormat="1" x14ac:dyDescent="0.25"/>
    <row r="4812" s="82" customFormat="1" x14ac:dyDescent="0.25"/>
    <row r="4813" s="82" customFormat="1" x14ac:dyDescent="0.25"/>
    <row r="4814" s="82" customFormat="1" x14ac:dyDescent="0.25"/>
    <row r="4815" s="82" customFormat="1" x14ac:dyDescent="0.25"/>
    <row r="4816" s="82" customFormat="1" x14ac:dyDescent="0.25"/>
    <row r="4817" s="82" customFormat="1" x14ac:dyDescent="0.25"/>
    <row r="4818" s="82" customFormat="1" x14ac:dyDescent="0.25"/>
    <row r="4819" s="82" customFormat="1" x14ac:dyDescent="0.25"/>
    <row r="4820" s="82" customFormat="1" x14ac:dyDescent="0.25"/>
    <row r="4821" s="82" customFormat="1" x14ac:dyDescent="0.25"/>
    <row r="4822" s="82" customFormat="1" x14ac:dyDescent="0.25"/>
    <row r="4823" s="82" customFormat="1" x14ac:dyDescent="0.25"/>
    <row r="4824" s="82" customFormat="1" x14ac:dyDescent="0.25"/>
    <row r="4825" s="82" customFormat="1" x14ac:dyDescent="0.25"/>
    <row r="4826" s="82" customFormat="1" x14ac:dyDescent="0.25"/>
    <row r="4827" s="82" customFormat="1" x14ac:dyDescent="0.25"/>
    <row r="4828" s="82" customFormat="1" x14ac:dyDescent="0.25"/>
    <row r="4829" s="82" customFormat="1" x14ac:dyDescent="0.25"/>
    <row r="4830" s="82" customFormat="1" x14ac:dyDescent="0.25"/>
    <row r="4831" s="82" customFormat="1" x14ac:dyDescent="0.25"/>
    <row r="4832" s="82" customFormat="1" x14ac:dyDescent="0.25"/>
    <row r="4833" s="82" customFormat="1" x14ac:dyDescent="0.25"/>
    <row r="4834" s="82" customFormat="1" x14ac:dyDescent="0.25"/>
    <row r="4835" s="82" customFormat="1" x14ac:dyDescent="0.25"/>
    <row r="4836" s="82" customFormat="1" x14ac:dyDescent="0.25"/>
    <row r="4837" s="82" customFormat="1" x14ac:dyDescent="0.25"/>
    <row r="4838" s="82" customFormat="1" x14ac:dyDescent="0.25"/>
    <row r="4839" s="82" customFormat="1" x14ac:dyDescent="0.25"/>
    <row r="4840" s="82" customFormat="1" x14ac:dyDescent="0.25"/>
    <row r="4841" s="82" customFormat="1" x14ac:dyDescent="0.25"/>
    <row r="4842" s="82" customFormat="1" x14ac:dyDescent="0.25"/>
    <row r="4843" s="82" customFormat="1" x14ac:dyDescent="0.25"/>
    <row r="4844" s="82" customFormat="1" x14ac:dyDescent="0.25"/>
    <row r="4845" s="82" customFormat="1" x14ac:dyDescent="0.25"/>
    <row r="4846" s="82" customFormat="1" x14ac:dyDescent="0.25"/>
    <row r="4847" s="82" customFormat="1" x14ac:dyDescent="0.25"/>
    <row r="4848" s="82" customFormat="1" x14ac:dyDescent="0.25"/>
    <row r="4849" s="82" customFormat="1" x14ac:dyDescent="0.25"/>
    <row r="4850" s="82" customFormat="1" x14ac:dyDescent="0.25"/>
    <row r="4851" s="82" customFormat="1" x14ac:dyDescent="0.25"/>
    <row r="4852" s="82" customFormat="1" x14ac:dyDescent="0.25"/>
    <row r="4853" s="82" customFormat="1" x14ac:dyDescent="0.25"/>
    <row r="4854" s="82" customFormat="1" x14ac:dyDescent="0.25"/>
    <row r="4855" s="82" customFormat="1" x14ac:dyDescent="0.25"/>
    <row r="4856" s="82" customFormat="1" x14ac:dyDescent="0.25"/>
    <row r="4857" s="82" customFormat="1" x14ac:dyDescent="0.25"/>
    <row r="4858" s="82" customFormat="1" x14ac:dyDescent="0.25"/>
    <row r="4859" s="82" customFormat="1" x14ac:dyDescent="0.25"/>
    <row r="4860" s="82" customFormat="1" x14ac:dyDescent="0.25"/>
    <row r="4861" s="82" customFormat="1" x14ac:dyDescent="0.25"/>
    <row r="4862" s="82" customFormat="1" x14ac:dyDescent="0.25"/>
    <row r="4863" s="82" customFormat="1" x14ac:dyDescent="0.25"/>
    <row r="4864" s="82" customFormat="1" x14ac:dyDescent="0.25"/>
    <row r="4865" s="82" customFormat="1" x14ac:dyDescent="0.25"/>
    <row r="4866" s="82" customFormat="1" x14ac:dyDescent="0.25"/>
    <row r="4867" s="82" customFormat="1" x14ac:dyDescent="0.25"/>
    <row r="4868" s="82" customFormat="1" x14ac:dyDescent="0.25"/>
    <row r="4869" s="82" customFormat="1" x14ac:dyDescent="0.25"/>
    <row r="4870" s="82" customFormat="1" x14ac:dyDescent="0.25"/>
    <row r="4871" s="82" customFormat="1" x14ac:dyDescent="0.25"/>
    <row r="4872" s="82" customFormat="1" x14ac:dyDescent="0.25"/>
    <row r="4873" s="82" customFormat="1" x14ac:dyDescent="0.25"/>
    <row r="4874" s="82" customFormat="1" x14ac:dyDescent="0.25"/>
    <row r="4875" s="82" customFormat="1" x14ac:dyDescent="0.25"/>
    <row r="4876" s="82" customFormat="1" x14ac:dyDescent="0.25"/>
    <row r="4877" s="82" customFormat="1" x14ac:dyDescent="0.25"/>
    <row r="4878" s="82" customFormat="1" x14ac:dyDescent="0.25"/>
    <row r="4879" s="82" customFormat="1" x14ac:dyDescent="0.25"/>
    <row r="4880" s="82" customFormat="1" x14ac:dyDescent="0.25"/>
    <row r="4881" s="82" customFormat="1" x14ac:dyDescent="0.25"/>
    <row r="4882" s="82" customFormat="1" x14ac:dyDescent="0.25"/>
    <row r="4883" s="82" customFormat="1" x14ac:dyDescent="0.25"/>
    <row r="4884" s="82" customFormat="1" x14ac:dyDescent="0.25"/>
    <row r="4885" s="82" customFormat="1" x14ac:dyDescent="0.25"/>
    <row r="4886" s="82" customFormat="1" x14ac:dyDescent="0.25"/>
    <row r="4887" s="82" customFormat="1" x14ac:dyDescent="0.25"/>
    <row r="4888" s="82" customFormat="1" x14ac:dyDescent="0.25"/>
    <row r="4889" s="82" customFormat="1" x14ac:dyDescent="0.25"/>
    <row r="4890" s="82" customFormat="1" x14ac:dyDescent="0.25"/>
    <row r="4891" s="82" customFormat="1" x14ac:dyDescent="0.25"/>
    <row r="4892" s="82" customFormat="1" x14ac:dyDescent="0.25"/>
    <row r="4893" s="82" customFormat="1" x14ac:dyDescent="0.25"/>
    <row r="4894" s="82" customFormat="1" x14ac:dyDescent="0.25"/>
    <row r="4895" s="82" customFormat="1" x14ac:dyDescent="0.25"/>
    <row r="4896" s="82" customFormat="1" x14ac:dyDescent="0.25"/>
    <row r="4897" s="82" customFormat="1" x14ac:dyDescent="0.25"/>
    <row r="4898" s="82" customFormat="1" x14ac:dyDescent="0.25"/>
    <row r="4899" s="82" customFormat="1" x14ac:dyDescent="0.25"/>
    <row r="4900" s="82" customFormat="1" x14ac:dyDescent="0.25"/>
    <row r="4901" s="82" customFormat="1" x14ac:dyDescent="0.25"/>
    <row r="4902" s="82" customFormat="1" x14ac:dyDescent="0.25"/>
    <row r="4903" s="82" customFormat="1" x14ac:dyDescent="0.25"/>
    <row r="4904" s="82" customFormat="1" x14ac:dyDescent="0.25"/>
    <row r="4905" s="82" customFormat="1" x14ac:dyDescent="0.25"/>
    <row r="4906" s="82" customFormat="1" x14ac:dyDescent="0.25"/>
    <row r="4907" s="82" customFormat="1" x14ac:dyDescent="0.25"/>
    <row r="4908" s="82" customFormat="1" x14ac:dyDescent="0.25"/>
    <row r="4909" s="82" customFormat="1" x14ac:dyDescent="0.25"/>
    <row r="4910" s="82" customFormat="1" x14ac:dyDescent="0.25"/>
    <row r="4911" s="82" customFormat="1" x14ac:dyDescent="0.25"/>
    <row r="4912" s="82" customFormat="1" x14ac:dyDescent="0.25"/>
    <row r="4913" s="82" customFormat="1" x14ac:dyDescent="0.25"/>
    <row r="4914" s="82" customFormat="1" x14ac:dyDescent="0.25"/>
    <row r="4915" s="82" customFormat="1" x14ac:dyDescent="0.25"/>
    <row r="4916" s="82" customFormat="1" x14ac:dyDescent="0.25"/>
    <row r="4917" s="82" customFormat="1" x14ac:dyDescent="0.25"/>
    <row r="4918" s="82" customFormat="1" x14ac:dyDescent="0.25"/>
    <row r="4919" s="82" customFormat="1" x14ac:dyDescent="0.25"/>
    <row r="4920" s="82" customFormat="1" x14ac:dyDescent="0.25"/>
    <row r="4921" s="82" customFormat="1" x14ac:dyDescent="0.25"/>
    <row r="4922" s="82" customFormat="1" x14ac:dyDescent="0.25"/>
    <row r="4923" s="82" customFormat="1" x14ac:dyDescent="0.25"/>
    <row r="4924" s="82" customFormat="1" x14ac:dyDescent="0.25"/>
    <row r="4925" s="82" customFormat="1" x14ac:dyDescent="0.25"/>
    <row r="4926" s="82" customFormat="1" x14ac:dyDescent="0.25"/>
    <row r="4927" s="82" customFormat="1" x14ac:dyDescent="0.25"/>
    <row r="4928" s="82" customFormat="1" x14ac:dyDescent="0.25"/>
    <row r="4929" s="82" customFormat="1" x14ac:dyDescent="0.25"/>
    <row r="4930" s="82" customFormat="1" x14ac:dyDescent="0.25"/>
    <row r="4931" s="82" customFormat="1" x14ac:dyDescent="0.25"/>
    <row r="4932" s="82" customFormat="1" x14ac:dyDescent="0.25"/>
    <row r="4933" s="82" customFormat="1" x14ac:dyDescent="0.25"/>
    <row r="4934" s="82" customFormat="1" x14ac:dyDescent="0.25"/>
    <row r="4935" s="82" customFormat="1" x14ac:dyDescent="0.25"/>
    <row r="4936" s="82" customFormat="1" x14ac:dyDescent="0.25"/>
    <row r="4937" s="82" customFormat="1" x14ac:dyDescent="0.25"/>
    <row r="4938" s="82" customFormat="1" x14ac:dyDescent="0.25"/>
    <row r="4939" s="82" customFormat="1" x14ac:dyDescent="0.25"/>
    <row r="4940" s="82" customFormat="1" x14ac:dyDescent="0.25"/>
    <row r="4941" s="82" customFormat="1" x14ac:dyDescent="0.25"/>
    <row r="4942" s="82" customFormat="1" x14ac:dyDescent="0.25"/>
    <row r="4943" s="82" customFormat="1" x14ac:dyDescent="0.25"/>
    <row r="4944" s="82" customFormat="1" x14ac:dyDescent="0.25"/>
    <row r="4945" s="82" customFormat="1" x14ac:dyDescent="0.25"/>
    <row r="4946" s="82" customFormat="1" x14ac:dyDescent="0.25"/>
    <row r="4947" s="82" customFormat="1" x14ac:dyDescent="0.25"/>
    <row r="4948" s="82" customFormat="1" x14ac:dyDescent="0.25"/>
    <row r="4949" s="82" customFormat="1" x14ac:dyDescent="0.25"/>
    <row r="4950" s="82" customFormat="1" x14ac:dyDescent="0.25"/>
    <row r="4951" s="82" customFormat="1" x14ac:dyDescent="0.25"/>
    <row r="4952" s="82" customFormat="1" x14ac:dyDescent="0.25"/>
    <row r="4953" s="82" customFormat="1" x14ac:dyDescent="0.25"/>
    <row r="4954" s="82" customFormat="1" x14ac:dyDescent="0.25"/>
    <row r="4955" s="82" customFormat="1" x14ac:dyDescent="0.25"/>
    <row r="4956" s="82" customFormat="1" x14ac:dyDescent="0.25"/>
    <row r="4957" s="82" customFormat="1" x14ac:dyDescent="0.25"/>
    <row r="4958" s="82" customFormat="1" x14ac:dyDescent="0.25"/>
    <row r="4959" s="82" customFormat="1" x14ac:dyDescent="0.25"/>
    <row r="4960" s="82" customFormat="1" x14ac:dyDescent="0.25"/>
    <row r="4961" s="82" customFormat="1" x14ac:dyDescent="0.25"/>
    <row r="4962" s="82" customFormat="1" x14ac:dyDescent="0.25"/>
    <row r="4963" s="82" customFormat="1" x14ac:dyDescent="0.25"/>
    <row r="4964" s="82" customFormat="1" x14ac:dyDescent="0.25"/>
    <row r="4965" s="82" customFormat="1" x14ac:dyDescent="0.25"/>
    <row r="4966" s="82" customFormat="1" x14ac:dyDescent="0.25"/>
    <row r="4967" s="82" customFormat="1" x14ac:dyDescent="0.25"/>
    <row r="4968" s="82" customFormat="1" x14ac:dyDescent="0.25"/>
    <row r="4969" s="82" customFormat="1" x14ac:dyDescent="0.25"/>
    <row r="4970" s="82" customFormat="1" x14ac:dyDescent="0.25"/>
    <row r="4971" s="82" customFormat="1" x14ac:dyDescent="0.25"/>
    <row r="4972" s="82" customFormat="1" x14ac:dyDescent="0.25"/>
    <row r="4973" s="82" customFormat="1" x14ac:dyDescent="0.25"/>
    <row r="4974" s="82" customFormat="1" x14ac:dyDescent="0.25"/>
    <row r="4975" s="82" customFormat="1" x14ac:dyDescent="0.25"/>
    <row r="4976" s="82" customFormat="1" x14ac:dyDescent="0.25"/>
    <row r="4977" s="82" customFormat="1" x14ac:dyDescent="0.25"/>
    <row r="4978" s="82" customFormat="1" x14ac:dyDescent="0.25"/>
    <row r="4979" s="82" customFormat="1" x14ac:dyDescent="0.25"/>
    <row r="4980" s="82" customFormat="1" x14ac:dyDescent="0.25"/>
    <row r="4981" s="82" customFormat="1" x14ac:dyDescent="0.25"/>
    <row r="4982" s="82" customFormat="1" x14ac:dyDescent="0.25"/>
    <row r="4983" s="82" customFormat="1" x14ac:dyDescent="0.25"/>
    <row r="4984" s="82" customFormat="1" x14ac:dyDescent="0.25"/>
    <row r="4985" s="82" customFormat="1" x14ac:dyDescent="0.25"/>
    <row r="4986" s="82" customFormat="1" x14ac:dyDescent="0.25"/>
    <row r="4987" s="82" customFormat="1" x14ac:dyDescent="0.25"/>
    <row r="4988" s="82" customFormat="1" x14ac:dyDescent="0.25"/>
    <row r="4989" s="82" customFormat="1" x14ac:dyDescent="0.25"/>
    <row r="4990" s="82" customFormat="1" x14ac:dyDescent="0.25"/>
    <row r="4991" s="82" customFormat="1" x14ac:dyDescent="0.25"/>
    <row r="4992" s="82" customFormat="1" x14ac:dyDescent="0.25"/>
    <row r="4993" s="82" customFormat="1" x14ac:dyDescent="0.25"/>
    <row r="4994" s="82" customFormat="1" x14ac:dyDescent="0.25"/>
    <row r="4995" s="82" customFormat="1" x14ac:dyDescent="0.25"/>
    <row r="4996" s="82" customFormat="1" x14ac:dyDescent="0.25"/>
    <row r="4997" s="82" customFormat="1" x14ac:dyDescent="0.25"/>
    <row r="4998" s="82" customFormat="1" x14ac:dyDescent="0.25"/>
    <row r="4999" s="82" customFormat="1" x14ac:dyDescent="0.25"/>
    <row r="5000" s="82" customFormat="1" x14ac:dyDescent="0.25"/>
    <row r="5001" s="82" customFormat="1" x14ac:dyDescent="0.25"/>
    <row r="5002" s="82" customFormat="1" x14ac:dyDescent="0.25"/>
    <row r="5003" s="82" customFormat="1" x14ac:dyDescent="0.25"/>
    <row r="5004" s="82" customFormat="1" x14ac:dyDescent="0.25"/>
    <row r="5005" s="82" customFormat="1" x14ac:dyDescent="0.25"/>
    <row r="5006" s="82" customFormat="1" x14ac:dyDescent="0.25"/>
    <row r="5007" s="82" customFormat="1" x14ac:dyDescent="0.25"/>
    <row r="5008" s="82" customFormat="1" x14ac:dyDescent="0.25"/>
    <row r="5009" s="82" customFormat="1" x14ac:dyDescent="0.25"/>
    <row r="5010" s="82" customFormat="1" x14ac:dyDescent="0.25"/>
    <row r="5011" s="82" customFormat="1" x14ac:dyDescent="0.25"/>
    <row r="5012" s="82" customFormat="1" x14ac:dyDescent="0.25"/>
    <row r="5013" s="82" customFormat="1" x14ac:dyDescent="0.25"/>
    <row r="5014" s="82" customFormat="1" x14ac:dyDescent="0.25"/>
    <row r="5015" s="82" customFormat="1" x14ac:dyDescent="0.25"/>
    <row r="5016" s="82" customFormat="1" x14ac:dyDescent="0.25"/>
    <row r="5017" s="82" customFormat="1" x14ac:dyDescent="0.25"/>
    <row r="5018" s="82" customFormat="1" x14ac:dyDescent="0.25"/>
    <row r="5019" s="82" customFormat="1" x14ac:dyDescent="0.25"/>
    <row r="5020" s="82" customFormat="1" x14ac:dyDescent="0.25"/>
    <row r="5021" s="82" customFormat="1" x14ac:dyDescent="0.25"/>
    <row r="5022" s="82" customFormat="1" x14ac:dyDescent="0.25"/>
    <row r="5023" s="82" customFormat="1" x14ac:dyDescent="0.25"/>
    <row r="5024" s="82" customFormat="1" x14ac:dyDescent="0.25"/>
    <row r="5025" s="82" customFormat="1" x14ac:dyDescent="0.25"/>
    <row r="5026" s="82" customFormat="1" x14ac:dyDescent="0.25"/>
    <row r="5027" s="82" customFormat="1" x14ac:dyDescent="0.25"/>
    <row r="5028" s="82" customFormat="1" x14ac:dyDescent="0.25"/>
    <row r="5029" s="82" customFormat="1" x14ac:dyDescent="0.25"/>
    <row r="5030" s="82" customFormat="1" x14ac:dyDescent="0.25"/>
    <row r="5031" s="82" customFormat="1" x14ac:dyDescent="0.25"/>
    <row r="5032" s="82" customFormat="1" x14ac:dyDescent="0.25"/>
    <row r="5033" s="82" customFormat="1" x14ac:dyDescent="0.25"/>
    <row r="5034" s="82" customFormat="1" x14ac:dyDescent="0.25"/>
    <row r="5035" s="82" customFormat="1" x14ac:dyDescent="0.25"/>
    <row r="5036" s="82" customFormat="1" x14ac:dyDescent="0.25"/>
    <row r="5037" s="82" customFormat="1" x14ac:dyDescent="0.25"/>
    <row r="5038" s="82" customFormat="1" x14ac:dyDescent="0.25"/>
    <row r="5039" s="82" customFormat="1" x14ac:dyDescent="0.25"/>
    <row r="5040" s="82" customFormat="1" x14ac:dyDescent="0.25"/>
    <row r="5041" s="82" customFormat="1" x14ac:dyDescent="0.25"/>
    <row r="5042" s="82" customFormat="1" x14ac:dyDescent="0.25"/>
    <row r="5043" s="82" customFormat="1" x14ac:dyDescent="0.25"/>
    <row r="5044" s="82" customFormat="1" x14ac:dyDescent="0.25"/>
    <row r="5045" s="82" customFormat="1" x14ac:dyDescent="0.25"/>
    <row r="5046" s="82" customFormat="1" x14ac:dyDescent="0.25"/>
    <row r="5047" s="82" customFormat="1" x14ac:dyDescent="0.25"/>
    <row r="5048" s="82" customFormat="1" x14ac:dyDescent="0.25"/>
    <row r="5049" s="82" customFormat="1" x14ac:dyDescent="0.25"/>
    <row r="5050" s="82" customFormat="1" x14ac:dyDescent="0.25"/>
    <row r="5051" s="82" customFormat="1" x14ac:dyDescent="0.25"/>
    <row r="5052" s="82" customFormat="1" x14ac:dyDescent="0.25"/>
    <row r="5053" s="82" customFormat="1" x14ac:dyDescent="0.25"/>
    <row r="5054" s="82" customFormat="1" x14ac:dyDescent="0.25"/>
    <row r="5055" s="82" customFormat="1" x14ac:dyDescent="0.25"/>
    <row r="5056" s="82" customFormat="1" x14ac:dyDescent="0.25"/>
    <row r="5057" s="82" customFormat="1" x14ac:dyDescent="0.25"/>
    <row r="5058" s="82" customFormat="1" x14ac:dyDescent="0.25"/>
    <row r="5059" s="82" customFormat="1" x14ac:dyDescent="0.25"/>
    <row r="5060" s="82" customFormat="1" x14ac:dyDescent="0.25"/>
    <row r="5061" s="82" customFormat="1" x14ac:dyDescent="0.25"/>
    <row r="5062" s="82" customFormat="1" x14ac:dyDescent="0.25"/>
    <row r="5063" s="82" customFormat="1" x14ac:dyDescent="0.25"/>
    <row r="5064" s="82" customFormat="1" x14ac:dyDescent="0.25"/>
    <row r="5065" s="82" customFormat="1" x14ac:dyDescent="0.25"/>
    <row r="5066" s="82" customFormat="1" x14ac:dyDescent="0.25"/>
    <row r="5067" s="82" customFormat="1" x14ac:dyDescent="0.25"/>
    <row r="5068" s="82" customFormat="1" x14ac:dyDescent="0.25"/>
    <row r="5069" s="82" customFormat="1" x14ac:dyDescent="0.25"/>
    <row r="5070" s="82" customFormat="1" x14ac:dyDescent="0.25"/>
    <row r="5071" s="82" customFormat="1" x14ac:dyDescent="0.25"/>
    <row r="5072" s="82" customFormat="1" x14ac:dyDescent="0.25"/>
    <row r="5073" s="82" customFormat="1" x14ac:dyDescent="0.25"/>
    <row r="5074" s="82" customFormat="1" x14ac:dyDescent="0.25"/>
    <row r="5075" s="82" customFormat="1" x14ac:dyDescent="0.25"/>
    <row r="5076" s="82" customFormat="1" x14ac:dyDescent="0.25"/>
    <row r="5077" s="82" customFormat="1" x14ac:dyDescent="0.25"/>
    <row r="5078" s="82" customFormat="1" x14ac:dyDescent="0.25"/>
    <row r="5079" s="82" customFormat="1" x14ac:dyDescent="0.25"/>
    <row r="5080" s="82" customFormat="1" x14ac:dyDescent="0.25"/>
    <row r="5081" s="82" customFormat="1" x14ac:dyDescent="0.25"/>
    <row r="5082" s="82" customFormat="1" x14ac:dyDescent="0.25"/>
    <row r="5083" s="82" customFormat="1" x14ac:dyDescent="0.25"/>
    <row r="5084" s="82" customFormat="1" x14ac:dyDescent="0.25"/>
    <row r="5085" s="82" customFormat="1" x14ac:dyDescent="0.25"/>
    <row r="5086" s="82" customFormat="1" x14ac:dyDescent="0.25"/>
    <row r="5087" s="82" customFormat="1" x14ac:dyDescent="0.25"/>
    <row r="5088" s="82" customFormat="1" x14ac:dyDescent="0.25"/>
    <row r="5089" s="82" customFormat="1" x14ac:dyDescent="0.25"/>
    <row r="5090" s="82" customFormat="1" x14ac:dyDescent="0.25"/>
    <row r="5091" s="82" customFormat="1" x14ac:dyDescent="0.25"/>
    <row r="5092" s="82" customFormat="1" x14ac:dyDescent="0.25"/>
    <row r="5093" s="82" customFormat="1" x14ac:dyDescent="0.25"/>
    <row r="5094" s="82" customFormat="1" x14ac:dyDescent="0.25"/>
    <row r="5095" s="82" customFormat="1" x14ac:dyDescent="0.25"/>
    <row r="5096" s="82" customFormat="1" x14ac:dyDescent="0.25"/>
    <row r="5097" s="82" customFormat="1" x14ac:dyDescent="0.25"/>
    <row r="5098" s="82" customFormat="1" x14ac:dyDescent="0.25"/>
    <row r="5099" s="82" customFormat="1" x14ac:dyDescent="0.25"/>
    <row r="5100" s="82" customFormat="1" x14ac:dyDescent="0.25"/>
    <row r="5101" s="82" customFormat="1" x14ac:dyDescent="0.25"/>
    <row r="5102" s="82" customFormat="1" x14ac:dyDescent="0.25"/>
    <row r="5103" s="82" customFormat="1" x14ac:dyDescent="0.25"/>
    <row r="5104" s="82" customFormat="1" x14ac:dyDescent="0.25"/>
    <row r="5105" s="82" customFormat="1" x14ac:dyDescent="0.25"/>
    <row r="5106" s="82" customFormat="1" x14ac:dyDescent="0.25"/>
    <row r="5107" s="82" customFormat="1" x14ac:dyDescent="0.25"/>
    <row r="5108" s="82" customFormat="1" x14ac:dyDescent="0.25"/>
    <row r="5109" s="82" customFormat="1" x14ac:dyDescent="0.25"/>
    <row r="5110" s="82" customFormat="1" x14ac:dyDescent="0.25"/>
    <row r="5111" s="82" customFormat="1" x14ac:dyDescent="0.25"/>
    <row r="5112" s="82" customFormat="1" x14ac:dyDescent="0.25"/>
    <row r="5113" s="82" customFormat="1" x14ac:dyDescent="0.25"/>
    <row r="5114" s="82" customFormat="1" x14ac:dyDescent="0.25"/>
    <row r="5115" s="82" customFormat="1" x14ac:dyDescent="0.25"/>
    <row r="5116" s="82" customFormat="1" x14ac:dyDescent="0.25"/>
    <row r="5117" s="82" customFormat="1" x14ac:dyDescent="0.25"/>
    <row r="5118" s="82" customFormat="1" x14ac:dyDescent="0.25"/>
    <row r="5119" s="82" customFormat="1" x14ac:dyDescent="0.25"/>
    <row r="5120" s="82" customFormat="1" x14ac:dyDescent="0.25"/>
    <row r="5121" s="82" customFormat="1" x14ac:dyDescent="0.25"/>
    <row r="5122" s="82" customFormat="1" x14ac:dyDescent="0.25"/>
    <row r="5123" s="82" customFormat="1" x14ac:dyDescent="0.25"/>
    <row r="5124" s="82" customFormat="1" x14ac:dyDescent="0.25"/>
    <row r="5125" s="82" customFormat="1" x14ac:dyDescent="0.25"/>
    <row r="5126" s="82" customFormat="1" x14ac:dyDescent="0.25"/>
    <row r="5127" s="82" customFormat="1" x14ac:dyDescent="0.25"/>
    <row r="5128" s="82" customFormat="1" x14ac:dyDescent="0.25"/>
    <row r="5129" s="82" customFormat="1" x14ac:dyDescent="0.25"/>
    <row r="5130" s="82" customFormat="1" x14ac:dyDescent="0.25"/>
    <row r="5131" s="82" customFormat="1" x14ac:dyDescent="0.25"/>
    <row r="5132" s="82" customFormat="1" x14ac:dyDescent="0.25"/>
    <row r="5133" s="82" customFormat="1" x14ac:dyDescent="0.25"/>
    <row r="5134" s="82" customFormat="1" x14ac:dyDescent="0.25"/>
    <row r="5135" s="82" customFormat="1" x14ac:dyDescent="0.25"/>
    <row r="5136" s="82" customFormat="1" x14ac:dyDescent="0.25"/>
    <row r="5137" s="82" customFormat="1" x14ac:dyDescent="0.25"/>
    <row r="5138" s="82" customFormat="1" x14ac:dyDescent="0.25"/>
    <row r="5139" s="82" customFormat="1" x14ac:dyDescent="0.25"/>
    <row r="5140" s="82" customFormat="1" x14ac:dyDescent="0.25"/>
    <row r="5141" s="82" customFormat="1" x14ac:dyDescent="0.25"/>
    <row r="5142" s="82" customFormat="1" x14ac:dyDescent="0.25"/>
    <row r="5143" s="82" customFormat="1" x14ac:dyDescent="0.25"/>
    <row r="5144" s="82" customFormat="1" x14ac:dyDescent="0.25"/>
    <row r="5145" s="82" customFormat="1" x14ac:dyDescent="0.25"/>
    <row r="5146" s="82" customFormat="1" x14ac:dyDescent="0.25"/>
    <row r="5147" s="82" customFormat="1" x14ac:dyDescent="0.25"/>
    <row r="5148" s="82" customFormat="1" x14ac:dyDescent="0.25"/>
    <row r="5149" s="82" customFormat="1" x14ac:dyDescent="0.25"/>
    <row r="5150" s="82" customFormat="1" x14ac:dyDescent="0.25"/>
    <row r="5151" s="82" customFormat="1" x14ac:dyDescent="0.25"/>
    <row r="5152" s="82" customFormat="1" x14ac:dyDescent="0.25"/>
    <row r="5153" s="82" customFormat="1" x14ac:dyDescent="0.25"/>
    <row r="5154" s="82" customFormat="1" x14ac:dyDescent="0.25"/>
    <row r="5155" s="82" customFormat="1" x14ac:dyDescent="0.25"/>
    <row r="5156" s="82" customFormat="1" x14ac:dyDescent="0.25"/>
    <row r="5157" s="82" customFormat="1" x14ac:dyDescent="0.25"/>
    <row r="5158" s="82" customFormat="1" x14ac:dyDescent="0.25"/>
    <row r="5159" s="82" customFormat="1" x14ac:dyDescent="0.25"/>
    <row r="5160" s="82" customFormat="1" x14ac:dyDescent="0.25"/>
    <row r="5161" s="82" customFormat="1" x14ac:dyDescent="0.25"/>
    <row r="5162" s="82" customFormat="1" x14ac:dyDescent="0.25"/>
    <row r="5163" s="82" customFormat="1" x14ac:dyDescent="0.25"/>
    <row r="5164" s="82" customFormat="1" x14ac:dyDescent="0.25"/>
    <row r="5165" s="82" customFormat="1" x14ac:dyDescent="0.25"/>
    <row r="5166" s="82" customFormat="1" x14ac:dyDescent="0.25"/>
    <row r="5167" s="82" customFormat="1" x14ac:dyDescent="0.25"/>
    <row r="5168" s="82" customFormat="1" x14ac:dyDescent="0.25"/>
    <row r="5169" s="82" customFormat="1" x14ac:dyDescent="0.25"/>
    <row r="5170" s="82" customFormat="1" x14ac:dyDescent="0.25"/>
    <row r="5171" s="82" customFormat="1" x14ac:dyDescent="0.25"/>
    <row r="5172" s="82" customFormat="1" x14ac:dyDescent="0.25"/>
    <row r="5173" s="82" customFormat="1" x14ac:dyDescent="0.25"/>
    <row r="5174" s="82" customFormat="1" x14ac:dyDescent="0.25"/>
    <row r="5175" s="82" customFormat="1" x14ac:dyDescent="0.25"/>
    <row r="5176" s="82" customFormat="1" x14ac:dyDescent="0.25"/>
    <row r="5177" s="82" customFormat="1" x14ac:dyDescent="0.25"/>
    <row r="5178" s="82" customFormat="1" x14ac:dyDescent="0.25"/>
    <row r="5179" s="82" customFormat="1" x14ac:dyDescent="0.25"/>
    <row r="5180" s="82" customFormat="1" x14ac:dyDescent="0.25"/>
    <row r="5181" s="82" customFormat="1" x14ac:dyDescent="0.25"/>
    <row r="5182" s="82" customFormat="1" x14ac:dyDescent="0.25"/>
    <row r="5183" s="82" customFormat="1" x14ac:dyDescent="0.25"/>
    <row r="5184" s="82" customFormat="1" x14ac:dyDescent="0.25"/>
    <row r="5185" s="82" customFormat="1" x14ac:dyDescent="0.25"/>
    <row r="5186" s="82" customFormat="1" x14ac:dyDescent="0.25"/>
    <row r="5187" s="82" customFormat="1" x14ac:dyDescent="0.25"/>
    <row r="5188" s="82" customFormat="1" x14ac:dyDescent="0.25"/>
    <row r="5189" s="82" customFormat="1" x14ac:dyDescent="0.25"/>
    <row r="5190" s="82" customFormat="1" x14ac:dyDescent="0.25"/>
    <row r="5191" s="82" customFormat="1" x14ac:dyDescent="0.25"/>
    <row r="5192" s="82" customFormat="1" x14ac:dyDescent="0.25"/>
    <row r="5193" s="82" customFormat="1" x14ac:dyDescent="0.25"/>
    <row r="5194" s="82" customFormat="1" x14ac:dyDescent="0.25"/>
    <row r="5195" s="82" customFormat="1" x14ac:dyDescent="0.25"/>
    <row r="5196" s="82" customFormat="1" x14ac:dyDescent="0.25"/>
    <row r="5197" s="82" customFormat="1" x14ac:dyDescent="0.25"/>
    <row r="5198" s="82" customFormat="1" x14ac:dyDescent="0.25"/>
    <row r="5199" s="82" customFormat="1" x14ac:dyDescent="0.25"/>
    <row r="5200" s="82" customFormat="1" x14ac:dyDescent="0.25"/>
    <row r="5201" s="82" customFormat="1" x14ac:dyDescent="0.25"/>
    <row r="5202" s="82" customFormat="1" x14ac:dyDescent="0.25"/>
    <row r="5203" s="82" customFormat="1" x14ac:dyDescent="0.25"/>
    <row r="5204" s="82" customFormat="1" x14ac:dyDescent="0.25"/>
    <row r="5205" s="82" customFormat="1" x14ac:dyDescent="0.25"/>
    <row r="5206" s="82" customFormat="1" x14ac:dyDescent="0.25"/>
    <row r="5207" s="82" customFormat="1" x14ac:dyDescent="0.25"/>
    <row r="5208" s="82" customFormat="1" x14ac:dyDescent="0.25"/>
    <row r="5209" s="82" customFormat="1" x14ac:dyDescent="0.25"/>
    <row r="5210" s="82" customFormat="1" x14ac:dyDescent="0.25"/>
    <row r="5211" s="82" customFormat="1" x14ac:dyDescent="0.25"/>
    <row r="5212" s="82" customFormat="1" x14ac:dyDescent="0.25"/>
    <row r="5213" s="82" customFormat="1" x14ac:dyDescent="0.25"/>
    <row r="5214" s="82" customFormat="1" x14ac:dyDescent="0.25"/>
    <row r="5215" s="82" customFormat="1" x14ac:dyDescent="0.25"/>
    <row r="5216" s="82" customFormat="1" x14ac:dyDescent="0.25"/>
    <row r="5217" s="82" customFormat="1" x14ac:dyDescent="0.25"/>
    <row r="5218" s="82" customFormat="1" x14ac:dyDescent="0.25"/>
    <row r="5219" s="82" customFormat="1" x14ac:dyDescent="0.25"/>
    <row r="5220" s="82" customFormat="1" x14ac:dyDescent="0.25"/>
    <row r="5221" s="82" customFormat="1" x14ac:dyDescent="0.25"/>
    <row r="5222" s="82" customFormat="1" x14ac:dyDescent="0.25"/>
    <row r="5223" s="82" customFormat="1" x14ac:dyDescent="0.25"/>
    <row r="5224" s="82" customFormat="1" x14ac:dyDescent="0.25"/>
    <row r="5225" s="82" customFormat="1" x14ac:dyDescent="0.25"/>
    <row r="5226" s="82" customFormat="1" x14ac:dyDescent="0.25"/>
    <row r="5227" s="82" customFormat="1" x14ac:dyDescent="0.25"/>
    <row r="5228" s="82" customFormat="1" x14ac:dyDescent="0.25"/>
    <row r="5229" s="82" customFormat="1" x14ac:dyDescent="0.25"/>
    <row r="5230" s="82" customFormat="1" x14ac:dyDescent="0.25"/>
    <row r="5231" s="82" customFormat="1" x14ac:dyDescent="0.25"/>
    <row r="5232" s="82" customFormat="1" x14ac:dyDescent="0.25"/>
    <row r="5233" s="82" customFormat="1" x14ac:dyDescent="0.25"/>
    <row r="5234" s="82" customFormat="1" x14ac:dyDescent="0.25"/>
    <row r="5235" s="82" customFormat="1" x14ac:dyDescent="0.25"/>
    <row r="5236" s="82" customFormat="1" x14ac:dyDescent="0.25"/>
    <row r="5237" s="82" customFormat="1" x14ac:dyDescent="0.25"/>
    <row r="5238" s="82" customFormat="1" x14ac:dyDescent="0.25"/>
    <row r="5239" s="82" customFormat="1" x14ac:dyDescent="0.25"/>
    <row r="5240" s="82" customFormat="1" x14ac:dyDescent="0.25"/>
    <row r="5241" s="82" customFormat="1" x14ac:dyDescent="0.25"/>
    <row r="5242" s="82" customFormat="1" x14ac:dyDescent="0.25"/>
    <row r="5243" s="82" customFormat="1" x14ac:dyDescent="0.25"/>
    <row r="5244" s="82" customFormat="1" x14ac:dyDescent="0.25"/>
    <row r="5245" s="82" customFormat="1" x14ac:dyDescent="0.25"/>
    <row r="5246" s="82" customFormat="1" x14ac:dyDescent="0.25"/>
    <row r="5247" s="82" customFormat="1" x14ac:dyDescent="0.25"/>
    <row r="5248" s="82" customFormat="1" x14ac:dyDescent="0.25"/>
    <row r="5249" s="82" customFormat="1" x14ac:dyDescent="0.25"/>
    <row r="5250" s="82" customFormat="1" x14ac:dyDescent="0.25"/>
    <row r="5251" s="82" customFormat="1" x14ac:dyDescent="0.25"/>
    <row r="5252" s="82" customFormat="1" x14ac:dyDescent="0.25"/>
    <row r="5253" s="82" customFormat="1" x14ac:dyDescent="0.25"/>
    <row r="5254" s="82" customFormat="1" x14ac:dyDescent="0.25"/>
    <row r="5255" s="82" customFormat="1" x14ac:dyDescent="0.25"/>
    <row r="5256" s="82" customFormat="1" x14ac:dyDescent="0.25"/>
    <row r="5257" s="82" customFormat="1" x14ac:dyDescent="0.25"/>
    <row r="5258" s="82" customFormat="1" x14ac:dyDescent="0.25"/>
    <row r="5259" s="82" customFormat="1" x14ac:dyDescent="0.25"/>
    <row r="5260" s="82" customFormat="1" x14ac:dyDescent="0.25"/>
    <row r="5261" s="82" customFormat="1" x14ac:dyDescent="0.25"/>
    <row r="5262" s="82" customFormat="1" x14ac:dyDescent="0.25"/>
    <row r="5263" s="82" customFormat="1" x14ac:dyDescent="0.25"/>
    <row r="5264" s="82" customFormat="1" x14ac:dyDescent="0.25"/>
    <row r="5265" s="82" customFormat="1" x14ac:dyDescent="0.25"/>
    <row r="5266" s="82" customFormat="1" x14ac:dyDescent="0.25"/>
    <row r="5267" s="82" customFormat="1" x14ac:dyDescent="0.25"/>
    <row r="5268" s="82" customFormat="1" x14ac:dyDescent="0.25"/>
    <row r="5269" s="82" customFormat="1" x14ac:dyDescent="0.25"/>
    <row r="5270" s="82" customFormat="1" x14ac:dyDescent="0.25"/>
    <row r="5271" s="82" customFormat="1" x14ac:dyDescent="0.25"/>
    <row r="5272" s="82" customFormat="1" x14ac:dyDescent="0.25"/>
    <row r="5273" s="82" customFormat="1" x14ac:dyDescent="0.25"/>
    <row r="5274" s="82" customFormat="1" x14ac:dyDescent="0.25"/>
    <row r="5275" s="82" customFormat="1" x14ac:dyDescent="0.25"/>
    <row r="5276" s="82" customFormat="1" x14ac:dyDescent="0.25"/>
    <row r="5277" s="82" customFormat="1" x14ac:dyDescent="0.25"/>
    <row r="5278" s="82" customFormat="1" x14ac:dyDescent="0.25"/>
    <row r="5279" s="82" customFormat="1" x14ac:dyDescent="0.25"/>
    <row r="5280" s="82" customFormat="1" x14ac:dyDescent="0.25"/>
    <row r="5281" s="82" customFormat="1" x14ac:dyDescent="0.25"/>
    <row r="5282" s="82" customFormat="1" x14ac:dyDescent="0.25"/>
    <row r="5283" s="82" customFormat="1" x14ac:dyDescent="0.25"/>
    <row r="5284" s="82" customFormat="1" x14ac:dyDescent="0.25"/>
    <row r="5285" s="82" customFormat="1" x14ac:dyDescent="0.25"/>
    <row r="5286" s="82" customFormat="1" x14ac:dyDescent="0.25"/>
    <row r="5287" s="82" customFormat="1" x14ac:dyDescent="0.25"/>
    <row r="5288" s="82" customFormat="1" x14ac:dyDescent="0.25"/>
    <row r="5289" s="82" customFormat="1" x14ac:dyDescent="0.25"/>
    <row r="5290" s="82" customFormat="1" x14ac:dyDescent="0.25"/>
    <row r="5291" s="82" customFormat="1" x14ac:dyDescent="0.25"/>
    <row r="5292" s="82" customFormat="1" x14ac:dyDescent="0.25"/>
    <row r="5293" s="82" customFormat="1" x14ac:dyDescent="0.25"/>
    <row r="5294" s="82" customFormat="1" x14ac:dyDescent="0.25"/>
    <row r="5295" s="82" customFormat="1" x14ac:dyDescent="0.25"/>
    <row r="5296" s="82" customFormat="1" x14ac:dyDescent="0.25"/>
    <row r="5297" s="82" customFormat="1" x14ac:dyDescent="0.25"/>
    <row r="5298" s="82" customFormat="1" x14ac:dyDescent="0.25"/>
    <row r="5299" s="82" customFormat="1" x14ac:dyDescent="0.25"/>
    <row r="5300" s="82" customFormat="1" x14ac:dyDescent="0.25"/>
    <row r="5301" s="82" customFormat="1" x14ac:dyDescent="0.25"/>
    <row r="5302" s="82" customFormat="1" x14ac:dyDescent="0.25"/>
    <row r="5303" s="82" customFormat="1" x14ac:dyDescent="0.25"/>
    <row r="5304" s="82" customFormat="1" x14ac:dyDescent="0.25"/>
    <row r="5305" s="82" customFormat="1" x14ac:dyDescent="0.25"/>
    <row r="5306" s="82" customFormat="1" x14ac:dyDescent="0.25"/>
    <row r="5307" s="82" customFormat="1" x14ac:dyDescent="0.25"/>
    <row r="5308" s="82" customFormat="1" x14ac:dyDescent="0.25"/>
    <row r="5309" s="82" customFormat="1" x14ac:dyDescent="0.25"/>
    <row r="5310" s="82" customFormat="1" x14ac:dyDescent="0.25"/>
    <row r="5311" s="82" customFormat="1" x14ac:dyDescent="0.25"/>
    <row r="5312" s="82" customFormat="1" x14ac:dyDescent="0.25"/>
    <row r="5313" s="82" customFormat="1" x14ac:dyDescent="0.25"/>
    <row r="5314" s="82" customFormat="1" x14ac:dyDescent="0.25"/>
    <row r="5315" s="82" customFormat="1" x14ac:dyDescent="0.25"/>
    <row r="5316" s="82" customFormat="1" x14ac:dyDescent="0.25"/>
    <row r="5317" s="82" customFormat="1" x14ac:dyDescent="0.25"/>
    <row r="5318" s="82" customFormat="1" x14ac:dyDescent="0.25"/>
    <row r="5319" s="82" customFormat="1" x14ac:dyDescent="0.25"/>
    <row r="5320" s="82" customFormat="1" x14ac:dyDescent="0.25"/>
    <row r="5321" s="82" customFormat="1" x14ac:dyDescent="0.25"/>
    <row r="5322" s="82" customFormat="1" x14ac:dyDescent="0.25"/>
    <row r="5323" s="82" customFormat="1" x14ac:dyDescent="0.25"/>
    <row r="5324" s="82" customFormat="1" x14ac:dyDescent="0.25"/>
    <row r="5325" s="82" customFormat="1" x14ac:dyDescent="0.25"/>
    <row r="5326" s="82" customFormat="1" x14ac:dyDescent="0.25"/>
    <row r="5327" s="82" customFormat="1" x14ac:dyDescent="0.25"/>
    <row r="5328" s="82" customFormat="1" x14ac:dyDescent="0.25"/>
    <row r="5329" s="82" customFormat="1" x14ac:dyDescent="0.25"/>
    <row r="5330" s="82" customFormat="1" x14ac:dyDescent="0.25"/>
    <row r="5331" s="82" customFormat="1" x14ac:dyDescent="0.25"/>
    <row r="5332" s="82" customFormat="1" x14ac:dyDescent="0.25"/>
    <row r="5333" s="82" customFormat="1" x14ac:dyDescent="0.25"/>
    <row r="5334" s="82" customFormat="1" x14ac:dyDescent="0.25"/>
    <row r="5335" s="82" customFormat="1" x14ac:dyDescent="0.25"/>
    <row r="5336" s="82" customFormat="1" x14ac:dyDescent="0.25"/>
    <row r="5337" s="82" customFormat="1" x14ac:dyDescent="0.25"/>
    <row r="5338" s="82" customFormat="1" x14ac:dyDescent="0.25"/>
    <row r="5339" s="82" customFormat="1" x14ac:dyDescent="0.25"/>
    <row r="5340" s="82" customFormat="1" x14ac:dyDescent="0.25"/>
    <row r="5341" s="82" customFormat="1" x14ac:dyDescent="0.25"/>
    <row r="5342" s="82" customFormat="1" x14ac:dyDescent="0.25"/>
    <row r="5343" s="82" customFormat="1" x14ac:dyDescent="0.25"/>
    <row r="5344" s="82" customFormat="1" x14ac:dyDescent="0.25"/>
    <row r="5345" s="82" customFormat="1" x14ac:dyDescent="0.25"/>
    <row r="5346" s="82" customFormat="1" x14ac:dyDescent="0.25"/>
    <row r="5347" s="82" customFormat="1" x14ac:dyDescent="0.25"/>
    <row r="5348" s="82" customFormat="1" x14ac:dyDescent="0.25"/>
    <row r="5349" s="82" customFormat="1" x14ac:dyDescent="0.25"/>
    <row r="5350" s="82" customFormat="1" x14ac:dyDescent="0.25"/>
    <row r="5351" s="82" customFormat="1" x14ac:dyDescent="0.25"/>
    <row r="5352" s="82" customFormat="1" x14ac:dyDescent="0.25"/>
    <row r="5353" s="82" customFormat="1" x14ac:dyDescent="0.25"/>
    <row r="5354" s="82" customFormat="1" x14ac:dyDescent="0.25"/>
    <row r="5355" s="82" customFormat="1" x14ac:dyDescent="0.25"/>
    <row r="5356" s="82" customFormat="1" x14ac:dyDescent="0.25"/>
    <row r="5357" s="82" customFormat="1" x14ac:dyDescent="0.25"/>
    <row r="5358" s="82" customFormat="1" x14ac:dyDescent="0.25"/>
    <row r="5359" s="82" customFormat="1" x14ac:dyDescent="0.25"/>
    <row r="5360" s="82" customFormat="1" x14ac:dyDescent="0.25"/>
    <row r="5361" s="82" customFormat="1" x14ac:dyDescent="0.25"/>
    <row r="5362" s="82" customFormat="1" x14ac:dyDescent="0.25"/>
    <row r="5363" s="82" customFormat="1" x14ac:dyDescent="0.25"/>
    <row r="5364" s="82" customFormat="1" x14ac:dyDescent="0.25"/>
    <row r="5365" s="82" customFormat="1" x14ac:dyDescent="0.25"/>
    <row r="5366" s="82" customFormat="1" x14ac:dyDescent="0.25"/>
    <row r="5367" s="82" customFormat="1" x14ac:dyDescent="0.25"/>
    <row r="5368" s="82" customFormat="1" x14ac:dyDescent="0.25"/>
    <row r="5369" s="82" customFormat="1" x14ac:dyDescent="0.25"/>
    <row r="5370" s="82" customFormat="1" x14ac:dyDescent="0.25"/>
    <row r="5371" s="82" customFormat="1" x14ac:dyDescent="0.25"/>
    <row r="5372" s="82" customFormat="1" x14ac:dyDescent="0.25"/>
    <row r="5373" s="82" customFormat="1" x14ac:dyDescent="0.25"/>
    <row r="5374" s="82" customFormat="1" x14ac:dyDescent="0.25"/>
    <row r="5375" s="82" customFormat="1" x14ac:dyDescent="0.25"/>
    <row r="5376" s="82" customFormat="1" x14ac:dyDescent="0.25"/>
    <row r="5377" s="82" customFormat="1" x14ac:dyDescent="0.25"/>
    <row r="5378" s="82" customFormat="1" x14ac:dyDescent="0.25"/>
    <row r="5379" s="82" customFormat="1" x14ac:dyDescent="0.25"/>
    <row r="5380" s="82" customFormat="1" x14ac:dyDescent="0.25"/>
    <row r="5381" s="82" customFormat="1" x14ac:dyDescent="0.25"/>
    <row r="5382" s="82" customFormat="1" x14ac:dyDescent="0.25"/>
    <row r="5383" s="82" customFormat="1" x14ac:dyDescent="0.25"/>
    <row r="5384" s="82" customFormat="1" x14ac:dyDescent="0.25"/>
    <row r="5385" s="82" customFormat="1" x14ac:dyDescent="0.25"/>
    <row r="5386" s="82" customFormat="1" x14ac:dyDescent="0.25"/>
    <row r="5387" s="82" customFormat="1" x14ac:dyDescent="0.25"/>
    <row r="5388" s="82" customFormat="1" x14ac:dyDescent="0.25"/>
    <row r="5389" s="82" customFormat="1" x14ac:dyDescent="0.25"/>
    <row r="5390" s="82" customFormat="1" x14ac:dyDescent="0.25"/>
    <row r="5391" s="82" customFormat="1" x14ac:dyDescent="0.25"/>
    <row r="5392" s="82" customFormat="1" x14ac:dyDescent="0.25"/>
    <row r="5393" s="82" customFormat="1" x14ac:dyDescent="0.25"/>
    <row r="5394" s="82" customFormat="1" x14ac:dyDescent="0.25"/>
    <row r="5395" s="82" customFormat="1" x14ac:dyDescent="0.25"/>
    <row r="5396" s="82" customFormat="1" x14ac:dyDescent="0.25"/>
    <row r="5397" s="82" customFormat="1" x14ac:dyDescent="0.25"/>
    <row r="5398" s="82" customFormat="1" x14ac:dyDescent="0.25"/>
    <row r="5399" s="82" customFormat="1" x14ac:dyDescent="0.25"/>
    <row r="5400" s="82" customFormat="1" x14ac:dyDescent="0.25"/>
    <row r="5401" s="82" customFormat="1" x14ac:dyDescent="0.25"/>
    <row r="5402" s="82" customFormat="1" x14ac:dyDescent="0.25"/>
    <row r="5403" s="82" customFormat="1" x14ac:dyDescent="0.25"/>
    <row r="5404" s="82" customFormat="1" x14ac:dyDescent="0.25"/>
    <row r="5405" s="82" customFormat="1" x14ac:dyDescent="0.25"/>
    <row r="5406" s="82" customFormat="1" x14ac:dyDescent="0.25"/>
    <row r="5407" s="82" customFormat="1" x14ac:dyDescent="0.25"/>
    <row r="5408" s="82" customFormat="1" x14ac:dyDescent="0.25"/>
    <row r="5409" s="82" customFormat="1" x14ac:dyDescent="0.25"/>
    <row r="5410" s="82" customFormat="1" x14ac:dyDescent="0.25"/>
    <row r="5411" s="82" customFormat="1" x14ac:dyDescent="0.25"/>
    <row r="5412" s="82" customFormat="1" x14ac:dyDescent="0.25"/>
    <row r="5413" s="82" customFormat="1" x14ac:dyDescent="0.25"/>
    <row r="5414" s="82" customFormat="1" x14ac:dyDescent="0.25"/>
    <row r="5415" s="82" customFormat="1" x14ac:dyDescent="0.25"/>
    <row r="5416" s="82" customFormat="1" x14ac:dyDescent="0.25"/>
    <row r="5417" s="82" customFormat="1" x14ac:dyDescent="0.25"/>
    <row r="5418" s="82" customFormat="1" x14ac:dyDescent="0.25"/>
    <row r="5419" s="82" customFormat="1" x14ac:dyDescent="0.25"/>
    <row r="5420" s="82" customFormat="1" x14ac:dyDescent="0.25"/>
    <row r="5421" s="82" customFormat="1" x14ac:dyDescent="0.25"/>
    <row r="5422" s="82" customFormat="1" x14ac:dyDescent="0.25"/>
    <row r="5423" s="82" customFormat="1" x14ac:dyDescent="0.25"/>
    <row r="5424" s="82" customFormat="1" x14ac:dyDescent="0.25"/>
    <row r="5425" s="82" customFormat="1" x14ac:dyDescent="0.25"/>
    <row r="5426" s="82" customFormat="1" x14ac:dyDescent="0.25"/>
    <row r="5427" s="82" customFormat="1" x14ac:dyDescent="0.25"/>
    <row r="5428" s="82" customFormat="1" x14ac:dyDescent="0.25"/>
    <row r="5429" s="82" customFormat="1" x14ac:dyDescent="0.25"/>
    <row r="5430" s="82" customFormat="1" x14ac:dyDescent="0.25"/>
    <row r="5431" s="82" customFormat="1" x14ac:dyDescent="0.25"/>
    <row r="5432" s="82" customFormat="1" x14ac:dyDescent="0.25"/>
    <row r="5433" s="82" customFormat="1" x14ac:dyDescent="0.25"/>
    <row r="5434" s="82" customFormat="1" x14ac:dyDescent="0.25"/>
    <row r="5435" s="82" customFormat="1" x14ac:dyDescent="0.25"/>
    <row r="5436" s="82" customFormat="1" x14ac:dyDescent="0.25"/>
    <row r="5437" s="82" customFormat="1" x14ac:dyDescent="0.25"/>
    <row r="5438" s="82" customFormat="1" x14ac:dyDescent="0.25"/>
    <row r="5439" s="82" customFormat="1" x14ac:dyDescent="0.25"/>
    <row r="5440" s="82" customFormat="1" x14ac:dyDescent="0.25"/>
    <row r="5441" s="82" customFormat="1" x14ac:dyDescent="0.25"/>
    <row r="5442" s="82" customFormat="1" x14ac:dyDescent="0.25"/>
    <row r="5443" s="82" customFormat="1" x14ac:dyDescent="0.25"/>
    <row r="5444" s="82" customFormat="1" x14ac:dyDescent="0.25"/>
    <row r="5445" s="82" customFormat="1" x14ac:dyDescent="0.25"/>
    <row r="5446" s="82" customFormat="1" x14ac:dyDescent="0.25"/>
    <row r="5447" s="82" customFormat="1" x14ac:dyDescent="0.25"/>
    <row r="5448" s="82" customFormat="1" x14ac:dyDescent="0.25"/>
    <row r="5449" s="82" customFormat="1" x14ac:dyDescent="0.25"/>
    <row r="5450" s="82" customFormat="1" x14ac:dyDescent="0.25"/>
    <row r="5451" s="82" customFormat="1" x14ac:dyDescent="0.25"/>
    <row r="5452" s="82" customFormat="1" x14ac:dyDescent="0.25"/>
    <row r="5453" s="82" customFormat="1" x14ac:dyDescent="0.25"/>
    <row r="5454" s="82" customFormat="1" x14ac:dyDescent="0.25"/>
    <row r="5455" s="82" customFormat="1" x14ac:dyDescent="0.25"/>
    <row r="5456" s="82" customFormat="1" x14ac:dyDescent="0.25"/>
    <row r="5457" s="82" customFormat="1" x14ac:dyDescent="0.25"/>
    <row r="5458" s="82" customFormat="1" x14ac:dyDescent="0.25"/>
    <row r="5459" s="82" customFormat="1" x14ac:dyDescent="0.25"/>
    <row r="5460" s="82" customFormat="1" x14ac:dyDescent="0.25"/>
    <row r="5461" s="82" customFormat="1" x14ac:dyDescent="0.25"/>
    <row r="5462" s="82" customFormat="1" x14ac:dyDescent="0.25"/>
    <row r="5463" s="82" customFormat="1" x14ac:dyDescent="0.25"/>
    <row r="5464" s="82" customFormat="1" x14ac:dyDescent="0.25"/>
    <row r="5465" s="82" customFormat="1" x14ac:dyDescent="0.25"/>
    <row r="5466" s="82" customFormat="1" x14ac:dyDescent="0.25"/>
    <row r="5467" s="82" customFormat="1" x14ac:dyDescent="0.25"/>
    <row r="5468" s="82" customFormat="1" x14ac:dyDescent="0.25"/>
    <row r="5469" s="82" customFormat="1" x14ac:dyDescent="0.25"/>
    <row r="5470" s="82" customFormat="1" x14ac:dyDescent="0.25"/>
    <row r="5471" s="82" customFormat="1" x14ac:dyDescent="0.25"/>
    <row r="5472" s="82" customFormat="1" x14ac:dyDescent="0.25"/>
    <row r="5473" s="82" customFormat="1" x14ac:dyDescent="0.25"/>
    <row r="5474" s="82" customFormat="1" x14ac:dyDescent="0.25"/>
    <row r="5475" s="82" customFormat="1" x14ac:dyDescent="0.25"/>
    <row r="5476" s="82" customFormat="1" x14ac:dyDescent="0.25"/>
    <row r="5477" s="82" customFormat="1" x14ac:dyDescent="0.25"/>
    <row r="5478" s="82" customFormat="1" x14ac:dyDescent="0.25"/>
    <row r="5479" s="82" customFormat="1" x14ac:dyDescent="0.25"/>
    <row r="5480" s="82" customFormat="1" x14ac:dyDescent="0.25"/>
    <row r="5481" s="82" customFormat="1" x14ac:dyDescent="0.25"/>
    <row r="5482" s="82" customFormat="1" x14ac:dyDescent="0.25"/>
    <row r="5483" s="82" customFormat="1" x14ac:dyDescent="0.25"/>
    <row r="5484" s="82" customFormat="1" x14ac:dyDescent="0.25"/>
    <row r="5485" s="82" customFormat="1" x14ac:dyDescent="0.25"/>
    <row r="5486" s="82" customFormat="1" x14ac:dyDescent="0.25"/>
    <row r="5487" s="82" customFormat="1" x14ac:dyDescent="0.25"/>
    <row r="5488" s="82" customFormat="1" x14ac:dyDescent="0.25"/>
    <row r="5489" s="82" customFormat="1" x14ac:dyDescent="0.25"/>
    <row r="5490" s="82" customFormat="1" x14ac:dyDescent="0.25"/>
    <row r="5491" s="82" customFormat="1" x14ac:dyDescent="0.25"/>
    <row r="5492" s="82" customFormat="1" x14ac:dyDescent="0.25"/>
    <row r="5493" s="82" customFormat="1" x14ac:dyDescent="0.25"/>
    <row r="5494" s="82" customFormat="1" x14ac:dyDescent="0.25"/>
    <row r="5495" s="82" customFormat="1" x14ac:dyDescent="0.25"/>
    <row r="5496" s="82" customFormat="1" x14ac:dyDescent="0.25"/>
    <row r="5497" s="82" customFormat="1" x14ac:dyDescent="0.25"/>
    <row r="5498" s="82" customFormat="1" x14ac:dyDescent="0.25"/>
    <row r="5499" s="82" customFormat="1" x14ac:dyDescent="0.25"/>
    <row r="5500" s="82" customFormat="1" x14ac:dyDescent="0.25"/>
    <row r="5501" s="82" customFormat="1" x14ac:dyDescent="0.25"/>
    <row r="5502" s="82" customFormat="1" x14ac:dyDescent="0.25"/>
    <row r="5503" s="82" customFormat="1" x14ac:dyDescent="0.25"/>
    <row r="5504" s="82" customFormat="1" x14ac:dyDescent="0.25"/>
    <row r="5505" s="82" customFormat="1" x14ac:dyDescent="0.25"/>
    <row r="5506" s="82" customFormat="1" x14ac:dyDescent="0.25"/>
    <row r="5507" s="82" customFormat="1" x14ac:dyDescent="0.25"/>
    <row r="5508" s="82" customFormat="1" x14ac:dyDescent="0.25"/>
    <row r="5509" s="82" customFormat="1" x14ac:dyDescent="0.25"/>
    <row r="5510" s="82" customFormat="1" x14ac:dyDescent="0.25"/>
    <row r="5511" s="82" customFormat="1" x14ac:dyDescent="0.25"/>
    <row r="5512" s="82" customFormat="1" x14ac:dyDescent="0.25"/>
    <row r="5513" s="82" customFormat="1" x14ac:dyDescent="0.25"/>
    <row r="5514" s="82" customFormat="1" x14ac:dyDescent="0.25"/>
    <row r="5515" s="82" customFormat="1" x14ac:dyDescent="0.25"/>
    <row r="5516" s="82" customFormat="1" x14ac:dyDescent="0.25"/>
    <row r="5517" s="82" customFormat="1" x14ac:dyDescent="0.25"/>
    <row r="5518" s="82" customFormat="1" x14ac:dyDescent="0.25"/>
    <row r="5519" s="82" customFormat="1" x14ac:dyDescent="0.25"/>
    <row r="5520" s="82" customFormat="1" x14ac:dyDescent="0.25"/>
    <row r="5521" s="82" customFormat="1" x14ac:dyDescent="0.25"/>
    <row r="5522" s="82" customFormat="1" x14ac:dyDescent="0.25"/>
    <row r="5523" s="82" customFormat="1" x14ac:dyDescent="0.25"/>
    <row r="5524" s="82" customFormat="1" x14ac:dyDescent="0.25"/>
    <row r="5525" s="82" customFormat="1" x14ac:dyDescent="0.25"/>
    <row r="5526" s="82" customFormat="1" x14ac:dyDescent="0.25"/>
    <row r="5527" s="82" customFormat="1" x14ac:dyDescent="0.25"/>
    <row r="5528" s="82" customFormat="1" x14ac:dyDescent="0.25"/>
    <row r="5529" s="82" customFormat="1" x14ac:dyDescent="0.25"/>
    <row r="5530" s="82" customFormat="1" x14ac:dyDescent="0.25"/>
    <row r="5531" s="82" customFormat="1" x14ac:dyDescent="0.25"/>
    <row r="5532" s="82" customFormat="1" x14ac:dyDescent="0.25"/>
    <row r="5533" s="82" customFormat="1" x14ac:dyDescent="0.25"/>
    <row r="5534" s="82" customFormat="1" x14ac:dyDescent="0.25"/>
    <row r="5535" s="82" customFormat="1" x14ac:dyDescent="0.25"/>
    <row r="5536" s="82" customFormat="1" x14ac:dyDescent="0.25"/>
    <row r="5537" s="82" customFormat="1" x14ac:dyDescent="0.25"/>
    <row r="5538" s="82" customFormat="1" x14ac:dyDescent="0.25"/>
    <row r="5539" s="82" customFormat="1" x14ac:dyDescent="0.25"/>
    <row r="5540" s="82" customFormat="1" x14ac:dyDescent="0.25"/>
    <row r="5541" s="82" customFormat="1" x14ac:dyDescent="0.25"/>
    <row r="5542" s="82" customFormat="1" x14ac:dyDescent="0.25"/>
    <row r="5543" s="82" customFormat="1" x14ac:dyDescent="0.25"/>
    <row r="5544" s="82" customFormat="1" x14ac:dyDescent="0.25"/>
    <row r="5545" s="82" customFormat="1" x14ac:dyDescent="0.25"/>
    <row r="5546" s="82" customFormat="1" x14ac:dyDescent="0.25"/>
    <row r="5547" s="82" customFormat="1" x14ac:dyDescent="0.25"/>
    <row r="5548" s="82" customFormat="1" x14ac:dyDescent="0.25"/>
    <row r="5549" s="82" customFormat="1" x14ac:dyDescent="0.25"/>
    <row r="5550" s="82" customFormat="1" x14ac:dyDescent="0.25"/>
    <row r="5551" s="82" customFormat="1" x14ac:dyDescent="0.25"/>
    <row r="5552" s="82" customFormat="1" x14ac:dyDescent="0.25"/>
    <row r="5553" s="82" customFormat="1" x14ac:dyDescent="0.25"/>
    <row r="5554" s="82" customFormat="1" x14ac:dyDescent="0.25"/>
    <row r="5555" s="82" customFormat="1" x14ac:dyDescent="0.25"/>
    <row r="5556" s="82" customFormat="1" x14ac:dyDescent="0.25"/>
    <row r="5557" s="82" customFormat="1" x14ac:dyDescent="0.25"/>
    <row r="5558" s="82" customFormat="1" x14ac:dyDescent="0.25"/>
    <row r="5559" s="82" customFormat="1" x14ac:dyDescent="0.25"/>
    <row r="5560" s="82" customFormat="1" x14ac:dyDescent="0.25"/>
    <row r="5561" s="82" customFormat="1" x14ac:dyDescent="0.25"/>
    <row r="5562" s="82" customFormat="1" x14ac:dyDescent="0.25"/>
    <row r="5563" s="82" customFormat="1" x14ac:dyDescent="0.25"/>
    <row r="5564" s="82" customFormat="1" x14ac:dyDescent="0.25"/>
    <row r="5565" s="82" customFormat="1" x14ac:dyDescent="0.25"/>
    <row r="5566" s="82" customFormat="1" x14ac:dyDescent="0.25"/>
    <row r="5567" s="82" customFormat="1" x14ac:dyDescent="0.25"/>
    <row r="5568" s="82" customFormat="1" x14ac:dyDescent="0.25"/>
    <row r="5569" s="82" customFormat="1" x14ac:dyDescent="0.25"/>
    <row r="5570" s="82" customFormat="1" x14ac:dyDescent="0.25"/>
    <row r="5571" s="82" customFormat="1" x14ac:dyDescent="0.25"/>
    <row r="5572" s="82" customFormat="1" x14ac:dyDescent="0.25"/>
    <row r="5573" s="82" customFormat="1" x14ac:dyDescent="0.25"/>
    <row r="5574" s="82" customFormat="1" x14ac:dyDescent="0.25"/>
    <row r="5575" s="82" customFormat="1" x14ac:dyDescent="0.25"/>
    <row r="5576" s="82" customFormat="1" x14ac:dyDescent="0.25"/>
    <row r="5577" s="82" customFormat="1" x14ac:dyDescent="0.25"/>
    <row r="5578" s="82" customFormat="1" x14ac:dyDescent="0.25"/>
    <row r="5579" s="82" customFormat="1" x14ac:dyDescent="0.25"/>
    <row r="5580" s="82" customFormat="1" x14ac:dyDescent="0.25"/>
    <row r="5581" s="82" customFormat="1" x14ac:dyDescent="0.25"/>
    <row r="5582" s="82" customFormat="1" x14ac:dyDescent="0.25"/>
    <row r="5583" s="82" customFormat="1" x14ac:dyDescent="0.25"/>
    <row r="5584" s="82" customFormat="1" x14ac:dyDescent="0.25"/>
    <row r="5585" s="82" customFormat="1" x14ac:dyDescent="0.25"/>
    <row r="5586" s="82" customFormat="1" x14ac:dyDescent="0.25"/>
    <row r="5587" s="82" customFormat="1" x14ac:dyDescent="0.25"/>
    <row r="5588" s="82" customFormat="1" x14ac:dyDescent="0.25"/>
    <row r="5589" s="82" customFormat="1" x14ac:dyDescent="0.25"/>
    <row r="5590" s="82" customFormat="1" x14ac:dyDescent="0.25"/>
    <row r="5591" s="82" customFormat="1" x14ac:dyDescent="0.25"/>
    <row r="5592" s="82" customFormat="1" x14ac:dyDescent="0.25"/>
    <row r="5593" s="82" customFormat="1" x14ac:dyDescent="0.25"/>
    <row r="5594" s="82" customFormat="1" x14ac:dyDescent="0.25"/>
    <row r="5595" s="82" customFormat="1" x14ac:dyDescent="0.25"/>
    <row r="5596" s="82" customFormat="1" x14ac:dyDescent="0.25"/>
    <row r="5597" s="82" customFormat="1" x14ac:dyDescent="0.25"/>
    <row r="5598" s="82" customFormat="1" x14ac:dyDescent="0.25"/>
    <row r="5599" s="82" customFormat="1" x14ac:dyDescent="0.25"/>
    <row r="5600" s="82" customFormat="1" x14ac:dyDescent="0.25"/>
    <row r="5601" s="82" customFormat="1" x14ac:dyDescent="0.25"/>
    <row r="5602" s="82" customFormat="1" x14ac:dyDescent="0.25"/>
    <row r="5603" s="82" customFormat="1" x14ac:dyDescent="0.25"/>
    <row r="5604" s="82" customFormat="1" x14ac:dyDescent="0.25"/>
    <row r="5605" s="82" customFormat="1" x14ac:dyDescent="0.25"/>
    <row r="5606" s="82" customFormat="1" x14ac:dyDescent="0.25"/>
    <row r="5607" s="82" customFormat="1" x14ac:dyDescent="0.25"/>
    <row r="5608" s="82" customFormat="1" x14ac:dyDescent="0.25"/>
    <row r="5609" s="82" customFormat="1" x14ac:dyDescent="0.25"/>
    <row r="5610" s="82" customFormat="1" x14ac:dyDescent="0.25"/>
    <row r="5611" s="82" customFormat="1" x14ac:dyDescent="0.25"/>
    <row r="5612" s="82" customFormat="1" x14ac:dyDescent="0.25"/>
    <row r="5613" s="82" customFormat="1" x14ac:dyDescent="0.25"/>
    <row r="5614" s="82" customFormat="1" x14ac:dyDescent="0.25"/>
    <row r="5615" s="82" customFormat="1" x14ac:dyDescent="0.25"/>
    <row r="5616" s="82" customFormat="1" x14ac:dyDescent="0.25"/>
    <row r="5617" s="82" customFormat="1" x14ac:dyDescent="0.25"/>
    <row r="5618" s="82" customFormat="1" x14ac:dyDescent="0.25"/>
    <row r="5619" s="82" customFormat="1" x14ac:dyDescent="0.25"/>
    <row r="5620" s="82" customFormat="1" x14ac:dyDescent="0.25"/>
    <row r="5621" s="82" customFormat="1" x14ac:dyDescent="0.25"/>
    <row r="5622" s="82" customFormat="1" x14ac:dyDescent="0.25"/>
    <row r="5623" s="82" customFormat="1" x14ac:dyDescent="0.25"/>
    <row r="5624" s="82" customFormat="1" x14ac:dyDescent="0.25"/>
    <row r="5625" s="82" customFormat="1" x14ac:dyDescent="0.25"/>
    <row r="5626" s="82" customFormat="1" x14ac:dyDescent="0.25"/>
    <row r="5627" s="82" customFormat="1" x14ac:dyDescent="0.25"/>
    <row r="5628" s="82" customFormat="1" x14ac:dyDescent="0.25"/>
    <row r="5629" s="82" customFormat="1" x14ac:dyDescent="0.25"/>
    <row r="5630" s="82" customFormat="1" x14ac:dyDescent="0.25"/>
    <row r="5631" s="82" customFormat="1" x14ac:dyDescent="0.25"/>
    <row r="5632" s="82" customFormat="1" x14ac:dyDescent="0.25"/>
    <row r="5633" s="82" customFormat="1" x14ac:dyDescent="0.25"/>
    <row r="5634" s="82" customFormat="1" x14ac:dyDescent="0.25"/>
    <row r="5635" s="82" customFormat="1" x14ac:dyDescent="0.25"/>
    <row r="5636" s="82" customFormat="1" x14ac:dyDescent="0.25"/>
    <row r="5637" s="82" customFormat="1" x14ac:dyDescent="0.25"/>
    <row r="5638" s="82" customFormat="1" x14ac:dyDescent="0.25"/>
    <row r="5639" s="82" customFormat="1" x14ac:dyDescent="0.25"/>
    <row r="5640" s="82" customFormat="1" x14ac:dyDescent="0.25"/>
    <row r="5641" s="82" customFormat="1" x14ac:dyDescent="0.25"/>
    <row r="5642" s="82" customFormat="1" x14ac:dyDescent="0.25"/>
    <row r="5643" s="82" customFormat="1" x14ac:dyDescent="0.25"/>
    <row r="5644" s="82" customFormat="1" x14ac:dyDescent="0.25"/>
    <row r="5645" s="82" customFormat="1" x14ac:dyDescent="0.25"/>
    <row r="5646" s="82" customFormat="1" x14ac:dyDescent="0.25"/>
    <row r="5647" s="82" customFormat="1" x14ac:dyDescent="0.25"/>
    <row r="5648" s="82" customFormat="1" x14ac:dyDescent="0.25"/>
    <row r="5649" s="82" customFormat="1" x14ac:dyDescent="0.25"/>
    <row r="5650" s="82" customFormat="1" x14ac:dyDescent="0.25"/>
    <row r="5651" s="82" customFormat="1" x14ac:dyDescent="0.25"/>
    <row r="5652" s="82" customFormat="1" x14ac:dyDescent="0.25"/>
    <row r="5653" s="82" customFormat="1" x14ac:dyDescent="0.25"/>
    <row r="5654" s="82" customFormat="1" x14ac:dyDescent="0.25"/>
    <row r="5655" s="82" customFormat="1" x14ac:dyDescent="0.25"/>
    <row r="5656" s="82" customFormat="1" x14ac:dyDescent="0.25"/>
    <row r="5657" s="82" customFormat="1" x14ac:dyDescent="0.25"/>
    <row r="5658" s="82" customFormat="1" x14ac:dyDescent="0.25"/>
    <row r="5659" s="82" customFormat="1" x14ac:dyDescent="0.25"/>
    <row r="5660" s="82" customFormat="1" x14ac:dyDescent="0.25"/>
    <row r="5661" s="82" customFormat="1" x14ac:dyDescent="0.25"/>
    <row r="5662" s="82" customFormat="1" x14ac:dyDescent="0.25"/>
    <row r="5663" s="82" customFormat="1" x14ac:dyDescent="0.25"/>
    <row r="5664" s="82" customFormat="1" x14ac:dyDescent="0.25"/>
    <row r="5665" s="82" customFormat="1" x14ac:dyDescent="0.25"/>
    <row r="5666" s="82" customFormat="1" x14ac:dyDescent="0.25"/>
    <row r="5667" s="82" customFormat="1" x14ac:dyDescent="0.25"/>
    <row r="5668" s="82" customFormat="1" x14ac:dyDescent="0.25"/>
    <row r="5669" s="82" customFormat="1" x14ac:dyDescent="0.25"/>
    <row r="5670" s="82" customFormat="1" x14ac:dyDescent="0.25"/>
    <row r="5671" s="82" customFormat="1" x14ac:dyDescent="0.25"/>
    <row r="5672" s="82" customFormat="1" x14ac:dyDescent="0.25"/>
    <row r="5673" s="82" customFormat="1" x14ac:dyDescent="0.25"/>
    <row r="5674" s="82" customFormat="1" x14ac:dyDescent="0.25"/>
    <row r="5675" s="82" customFormat="1" x14ac:dyDescent="0.25"/>
    <row r="5676" s="82" customFormat="1" x14ac:dyDescent="0.25"/>
    <row r="5677" s="82" customFormat="1" x14ac:dyDescent="0.25"/>
    <row r="5678" s="82" customFormat="1" x14ac:dyDescent="0.25"/>
    <row r="5679" s="82" customFormat="1" x14ac:dyDescent="0.25"/>
    <row r="5680" s="82" customFormat="1" x14ac:dyDescent="0.25"/>
    <row r="5681" s="82" customFormat="1" x14ac:dyDescent="0.25"/>
    <row r="5682" s="82" customFormat="1" x14ac:dyDescent="0.25"/>
    <row r="5683" s="82" customFormat="1" x14ac:dyDescent="0.25"/>
    <row r="5684" s="82" customFormat="1" x14ac:dyDescent="0.25"/>
    <row r="5685" s="82" customFormat="1" x14ac:dyDescent="0.25"/>
    <row r="5686" s="82" customFormat="1" x14ac:dyDescent="0.25"/>
    <row r="5687" s="82" customFormat="1" x14ac:dyDescent="0.25"/>
    <row r="5688" s="82" customFormat="1" x14ac:dyDescent="0.25"/>
    <row r="5689" s="82" customFormat="1" x14ac:dyDescent="0.25"/>
    <row r="5690" s="82" customFormat="1" x14ac:dyDescent="0.25"/>
    <row r="5691" s="82" customFormat="1" x14ac:dyDescent="0.25"/>
    <row r="5692" s="82" customFormat="1" x14ac:dyDescent="0.25"/>
    <row r="5693" s="82" customFormat="1" x14ac:dyDescent="0.25"/>
    <row r="5694" s="82" customFormat="1" x14ac:dyDescent="0.25"/>
    <row r="5695" s="82" customFormat="1" x14ac:dyDescent="0.25"/>
    <row r="5696" s="82" customFormat="1" x14ac:dyDescent="0.25"/>
    <row r="5697" s="82" customFormat="1" x14ac:dyDescent="0.25"/>
    <row r="5698" s="82" customFormat="1" x14ac:dyDescent="0.25"/>
    <row r="5699" s="82" customFormat="1" x14ac:dyDescent="0.25"/>
    <row r="5700" s="82" customFormat="1" x14ac:dyDescent="0.25"/>
    <row r="5701" s="82" customFormat="1" x14ac:dyDescent="0.25"/>
    <row r="5702" s="82" customFormat="1" x14ac:dyDescent="0.25"/>
    <row r="5703" s="82" customFormat="1" x14ac:dyDescent="0.25"/>
    <row r="5704" s="82" customFormat="1" x14ac:dyDescent="0.25"/>
    <row r="5705" s="82" customFormat="1" x14ac:dyDescent="0.25"/>
    <row r="5706" s="82" customFormat="1" x14ac:dyDescent="0.25"/>
    <row r="5707" s="82" customFormat="1" x14ac:dyDescent="0.25"/>
    <row r="5708" s="82" customFormat="1" x14ac:dyDescent="0.25"/>
    <row r="5709" s="82" customFormat="1" x14ac:dyDescent="0.25"/>
    <row r="5710" s="82" customFormat="1" x14ac:dyDescent="0.25"/>
    <row r="5711" s="82" customFormat="1" x14ac:dyDescent="0.25"/>
    <row r="5712" s="82" customFormat="1" x14ac:dyDescent="0.25"/>
    <row r="5713" s="82" customFormat="1" x14ac:dyDescent="0.25"/>
    <row r="5714" s="82" customFormat="1" x14ac:dyDescent="0.25"/>
    <row r="5715" s="82" customFormat="1" x14ac:dyDescent="0.25"/>
    <row r="5716" s="82" customFormat="1" x14ac:dyDescent="0.25"/>
    <row r="5717" s="82" customFormat="1" x14ac:dyDescent="0.25"/>
    <row r="5718" s="82" customFormat="1" x14ac:dyDescent="0.25"/>
    <row r="5719" s="82" customFormat="1" x14ac:dyDescent="0.25"/>
    <row r="5720" s="82" customFormat="1" x14ac:dyDescent="0.25"/>
    <row r="5721" s="82" customFormat="1" x14ac:dyDescent="0.25"/>
    <row r="5722" s="82" customFormat="1" x14ac:dyDescent="0.25"/>
    <row r="5723" s="82" customFormat="1" x14ac:dyDescent="0.25"/>
    <row r="5724" s="82" customFormat="1" x14ac:dyDescent="0.25"/>
    <row r="5725" s="82" customFormat="1" x14ac:dyDescent="0.25"/>
    <row r="5726" s="82" customFormat="1" x14ac:dyDescent="0.25"/>
    <row r="5727" s="82" customFormat="1" x14ac:dyDescent="0.25"/>
    <row r="5728" s="82" customFormat="1" x14ac:dyDescent="0.25"/>
    <row r="5729" s="82" customFormat="1" x14ac:dyDescent="0.25"/>
    <row r="5730" s="82" customFormat="1" x14ac:dyDescent="0.25"/>
    <row r="5731" s="82" customFormat="1" x14ac:dyDescent="0.25"/>
    <row r="5732" s="82" customFormat="1" x14ac:dyDescent="0.25"/>
    <row r="5733" s="82" customFormat="1" x14ac:dyDescent="0.25"/>
    <row r="5734" s="82" customFormat="1" x14ac:dyDescent="0.25"/>
    <row r="5735" s="82" customFormat="1" x14ac:dyDescent="0.25"/>
    <row r="5736" s="82" customFormat="1" x14ac:dyDescent="0.25"/>
    <row r="5737" s="82" customFormat="1" x14ac:dyDescent="0.25"/>
    <row r="5738" s="82" customFormat="1" x14ac:dyDescent="0.25"/>
    <row r="5739" s="82" customFormat="1" x14ac:dyDescent="0.25"/>
    <row r="5740" s="82" customFormat="1" x14ac:dyDescent="0.25"/>
    <row r="5741" s="82" customFormat="1" x14ac:dyDescent="0.25"/>
    <row r="5742" s="82" customFormat="1" x14ac:dyDescent="0.25"/>
    <row r="5743" s="82" customFormat="1" x14ac:dyDescent="0.25"/>
    <row r="5744" s="82" customFormat="1" x14ac:dyDescent="0.25"/>
    <row r="5745" s="82" customFormat="1" x14ac:dyDescent="0.25"/>
    <row r="5746" s="82" customFormat="1" x14ac:dyDescent="0.25"/>
    <row r="5747" s="82" customFormat="1" x14ac:dyDescent="0.25"/>
    <row r="5748" s="82" customFormat="1" x14ac:dyDescent="0.25"/>
    <row r="5749" s="82" customFormat="1" x14ac:dyDescent="0.25"/>
    <row r="5750" s="82" customFormat="1" x14ac:dyDescent="0.25"/>
    <row r="5751" s="82" customFormat="1" x14ac:dyDescent="0.25"/>
    <row r="5752" s="82" customFormat="1" x14ac:dyDescent="0.25"/>
    <row r="5753" s="82" customFormat="1" x14ac:dyDescent="0.25"/>
    <row r="5754" s="82" customFormat="1" x14ac:dyDescent="0.25"/>
    <row r="5755" s="82" customFormat="1" x14ac:dyDescent="0.25"/>
    <row r="5756" s="82" customFormat="1" x14ac:dyDescent="0.25"/>
    <row r="5757" s="82" customFormat="1" x14ac:dyDescent="0.25"/>
    <row r="5758" s="82" customFormat="1" x14ac:dyDescent="0.25"/>
    <row r="5759" s="82" customFormat="1" x14ac:dyDescent="0.25"/>
    <row r="5760" s="82" customFormat="1" x14ac:dyDescent="0.25"/>
    <row r="5761" s="82" customFormat="1" x14ac:dyDescent="0.25"/>
    <row r="5762" s="82" customFormat="1" x14ac:dyDescent="0.25"/>
    <row r="5763" s="82" customFormat="1" x14ac:dyDescent="0.25"/>
    <row r="5764" s="82" customFormat="1" x14ac:dyDescent="0.25"/>
    <row r="5765" s="82" customFormat="1" x14ac:dyDescent="0.25"/>
    <row r="5766" s="82" customFormat="1" x14ac:dyDescent="0.25"/>
    <row r="5767" s="82" customFormat="1" x14ac:dyDescent="0.25"/>
    <row r="5768" s="82" customFormat="1" x14ac:dyDescent="0.25"/>
    <row r="5769" s="82" customFormat="1" x14ac:dyDescent="0.25"/>
    <row r="5770" s="82" customFormat="1" x14ac:dyDescent="0.25"/>
    <row r="5771" s="82" customFormat="1" x14ac:dyDescent="0.25"/>
    <row r="5772" s="82" customFormat="1" x14ac:dyDescent="0.25"/>
    <row r="5773" s="82" customFormat="1" x14ac:dyDescent="0.25"/>
    <row r="5774" s="82" customFormat="1" x14ac:dyDescent="0.25"/>
    <row r="5775" s="82" customFormat="1" x14ac:dyDescent="0.25"/>
    <row r="5776" s="82" customFormat="1" x14ac:dyDescent="0.25"/>
    <row r="5777" s="82" customFormat="1" x14ac:dyDescent="0.25"/>
    <row r="5778" s="82" customFormat="1" x14ac:dyDescent="0.25"/>
    <row r="5779" s="82" customFormat="1" x14ac:dyDescent="0.25"/>
    <row r="5780" s="82" customFormat="1" x14ac:dyDescent="0.25"/>
    <row r="5781" s="82" customFormat="1" x14ac:dyDescent="0.25"/>
    <row r="5782" s="82" customFormat="1" x14ac:dyDescent="0.25"/>
    <row r="5783" s="82" customFormat="1" x14ac:dyDescent="0.25"/>
    <row r="5784" s="82" customFormat="1" x14ac:dyDescent="0.25"/>
    <row r="5785" s="82" customFormat="1" x14ac:dyDescent="0.25"/>
    <row r="5786" s="82" customFormat="1" x14ac:dyDescent="0.25"/>
    <row r="5787" s="82" customFormat="1" x14ac:dyDescent="0.25"/>
    <row r="5788" s="82" customFormat="1" x14ac:dyDescent="0.25"/>
    <row r="5789" s="82" customFormat="1" x14ac:dyDescent="0.25"/>
    <row r="5790" s="82" customFormat="1" x14ac:dyDescent="0.25"/>
    <row r="5791" s="82" customFormat="1" x14ac:dyDescent="0.25"/>
    <row r="5792" s="82" customFormat="1" x14ac:dyDescent="0.25"/>
    <row r="5793" s="82" customFormat="1" x14ac:dyDescent="0.25"/>
    <row r="5794" s="82" customFormat="1" x14ac:dyDescent="0.25"/>
    <row r="5795" s="82" customFormat="1" x14ac:dyDescent="0.25"/>
    <row r="5796" s="82" customFormat="1" x14ac:dyDescent="0.25"/>
    <row r="5797" s="82" customFormat="1" x14ac:dyDescent="0.25"/>
    <row r="5798" s="82" customFormat="1" x14ac:dyDescent="0.25"/>
    <row r="5799" s="82" customFormat="1" x14ac:dyDescent="0.25"/>
    <row r="5800" s="82" customFormat="1" x14ac:dyDescent="0.25"/>
    <row r="5801" s="82" customFormat="1" x14ac:dyDescent="0.25"/>
    <row r="5802" s="82" customFormat="1" x14ac:dyDescent="0.25"/>
    <row r="5803" s="82" customFormat="1" x14ac:dyDescent="0.25"/>
    <row r="5804" s="82" customFormat="1" x14ac:dyDescent="0.25"/>
    <row r="5805" s="82" customFormat="1" x14ac:dyDescent="0.25"/>
    <row r="5806" s="82" customFormat="1" x14ac:dyDescent="0.25"/>
    <row r="5807" s="82" customFormat="1" x14ac:dyDescent="0.25"/>
    <row r="5808" s="82" customFormat="1" x14ac:dyDescent="0.25"/>
    <row r="5809" s="82" customFormat="1" x14ac:dyDescent="0.25"/>
    <row r="5810" s="82" customFormat="1" x14ac:dyDescent="0.25"/>
    <row r="5811" s="82" customFormat="1" x14ac:dyDescent="0.25"/>
    <row r="5812" s="82" customFormat="1" x14ac:dyDescent="0.25"/>
    <row r="5813" s="82" customFormat="1" x14ac:dyDescent="0.25"/>
    <row r="5814" s="82" customFormat="1" x14ac:dyDescent="0.25"/>
    <row r="5815" s="82" customFormat="1" x14ac:dyDescent="0.25"/>
    <row r="5816" s="82" customFormat="1" x14ac:dyDescent="0.25"/>
    <row r="5817" s="82" customFormat="1" x14ac:dyDescent="0.25"/>
    <row r="5818" s="82" customFormat="1" x14ac:dyDescent="0.25"/>
    <row r="5819" s="82" customFormat="1" x14ac:dyDescent="0.25"/>
    <row r="5820" s="82" customFormat="1" x14ac:dyDescent="0.25"/>
    <row r="5821" s="82" customFormat="1" x14ac:dyDescent="0.25"/>
    <row r="5822" s="82" customFormat="1" x14ac:dyDescent="0.25"/>
    <row r="5823" s="82" customFormat="1" x14ac:dyDescent="0.25"/>
    <row r="5824" s="82" customFormat="1" x14ac:dyDescent="0.25"/>
    <row r="5825" s="82" customFormat="1" x14ac:dyDescent="0.25"/>
    <row r="5826" s="82" customFormat="1" x14ac:dyDescent="0.25"/>
    <row r="5827" s="82" customFormat="1" x14ac:dyDescent="0.25"/>
    <row r="5828" s="82" customFormat="1" x14ac:dyDescent="0.25"/>
    <row r="5829" s="82" customFormat="1" x14ac:dyDescent="0.25"/>
    <row r="5830" s="82" customFormat="1" x14ac:dyDescent="0.25"/>
    <row r="5831" s="82" customFormat="1" x14ac:dyDescent="0.25"/>
    <row r="5832" s="82" customFormat="1" x14ac:dyDescent="0.25"/>
    <row r="5833" s="82" customFormat="1" x14ac:dyDescent="0.25"/>
    <row r="5834" s="82" customFormat="1" x14ac:dyDescent="0.25"/>
    <row r="5835" s="82" customFormat="1" x14ac:dyDescent="0.25"/>
    <row r="5836" s="82" customFormat="1" x14ac:dyDescent="0.25"/>
    <row r="5837" s="82" customFormat="1" x14ac:dyDescent="0.25"/>
    <row r="5838" s="82" customFormat="1" x14ac:dyDescent="0.25"/>
    <row r="5839" s="82" customFormat="1" x14ac:dyDescent="0.25"/>
    <row r="5840" s="82" customFormat="1" x14ac:dyDescent="0.25"/>
    <row r="5841" s="82" customFormat="1" x14ac:dyDescent="0.25"/>
    <row r="5842" s="82" customFormat="1" x14ac:dyDescent="0.25"/>
    <row r="5843" s="82" customFormat="1" x14ac:dyDescent="0.25"/>
    <row r="5844" s="82" customFormat="1" x14ac:dyDescent="0.25"/>
    <row r="5845" s="82" customFormat="1" x14ac:dyDescent="0.25"/>
    <row r="5846" s="82" customFormat="1" x14ac:dyDescent="0.25"/>
    <row r="5847" s="82" customFormat="1" x14ac:dyDescent="0.25"/>
    <row r="5848" s="82" customFormat="1" x14ac:dyDescent="0.25"/>
    <row r="5849" s="82" customFormat="1" x14ac:dyDescent="0.25"/>
    <row r="5850" s="82" customFormat="1" x14ac:dyDescent="0.25"/>
    <row r="5851" s="82" customFormat="1" x14ac:dyDescent="0.25"/>
    <row r="5852" s="82" customFormat="1" x14ac:dyDescent="0.25"/>
    <row r="5853" s="82" customFormat="1" x14ac:dyDescent="0.25"/>
    <row r="5854" s="82" customFormat="1" x14ac:dyDescent="0.25"/>
    <row r="5855" s="82" customFormat="1" x14ac:dyDescent="0.25"/>
    <row r="5856" s="82" customFormat="1" x14ac:dyDescent="0.25"/>
    <row r="5857" s="82" customFormat="1" x14ac:dyDescent="0.25"/>
    <row r="5858" s="82" customFormat="1" x14ac:dyDescent="0.25"/>
    <row r="5859" s="82" customFormat="1" x14ac:dyDescent="0.25"/>
    <row r="5860" s="82" customFormat="1" x14ac:dyDescent="0.25"/>
    <row r="5861" s="82" customFormat="1" x14ac:dyDescent="0.25"/>
    <row r="5862" s="82" customFormat="1" x14ac:dyDescent="0.25"/>
    <row r="5863" s="82" customFormat="1" x14ac:dyDescent="0.25"/>
    <row r="5864" s="82" customFormat="1" x14ac:dyDescent="0.25"/>
    <row r="5865" s="82" customFormat="1" x14ac:dyDescent="0.25"/>
    <row r="5866" s="82" customFormat="1" x14ac:dyDescent="0.25"/>
    <row r="5867" s="82" customFormat="1" x14ac:dyDescent="0.25"/>
    <row r="5868" s="82" customFormat="1" x14ac:dyDescent="0.25"/>
    <row r="5869" s="82" customFormat="1" x14ac:dyDescent="0.25"/>
    <row r="5870" s="82" customFormat="1" x14ac:dyDescent="0.25"/>
    <row r="5871" s="82" customFormat="1" x14ac:dyDescent="0.25"/>
    <row r="5872" s="82" customFormat="1" x14ac:dyDescent="0.25"/>
    <row r="5873" s="82" customFormat="1" x14ac:dyDescent="0.25"/>
    <row r="5874" s="82" customFormat="1" x14ac:dyDescent="0.25"/>
    <row r="5875" s="82" customFormat="1" x14ac:dyDescent="0.25"/>
    <row r="5876" s="82" customFormat="1" x14ac:dyDescent="0.25"/>
    <row r="5877" s="82" customFormat="1" x14ac:dyDescent="0.25"/>
    <row r="5878" s="82" customFormat="1" x14ac:dyDescent="0.25"/>
    <row r="5879" s="82" customFormat="1" x14ac:dyDescent="0.25"/>
    <row r="5880" s="82" customFormat="1" x14ac:dyDescent="0.25"/>
    <row r="5881" s="82" customFormat="1" x14ac:dyDescent="0.25"/>
    <row r="5882" s="82" customFormat="1" x14ac:dyDescent="0.25"/>
    <row r="5883" s="82" customFormat="1" x14ac:dyDescent="0.25"/>
    <row r="5884" s="82" customFormat="1" x14ac:dyDescent="0.25"/>
    <row r="5885" s="82" customFormat="1" x14ac:dyDescent="0.25"/>
    <row r="5886" s="82" customFormat="1" x14ac:dyDescent="0.25"/>
    <row r="5887" s="82" customFormat="1" x14ac:dyDescent="0.25"/>
    <row r="5888" s="82" customFormat="1" x14ac:dyDescent="0.25"/>
    <row r="5889" s="82" customFormat="1" x14ac:dyDescent="0.25"/>
    <row r="5890" s="82" customFormat="1" x14ac:dyDescent="0.25"/>
    <row r="5891" s="82" customFormat="1" x14ac:dyDescent="0.25"/>
    <row r="5892" s="82" customFormat="1" x14ac:dyDescent="0.25"/>
    <row r="5893" s="82" customFormat="1" x14ac:dyDescent="0.25"/>
    <row r="5894" s="82" customFormat="1" x14ac:dyDescent="0.25"/>
    <row r="5895" s="82" customFormat="1" x14ac:dyDescent="0.25"/>
    <row r="5896" s="82" customFormat="1" x14ac:dyDescent="0.25"/>
    <row r="5897" s="82" customFormat="1" x14ac:dyDescent="0.25"/>
    <row r="5898" s="82" customFormat="1" x14ac:dyDescent="0.25"/>
    <row r="5899" s="82" customFormat="1" x14ac:dyDescent="0.25"/>
    <row r="5900" s="82" customFormat="1" x14ac:dyDescent="0.25"/>
    <row r="5901" s="82" customFormat="1" x14ac:dyDescent="0.25"/>
    <row r="5902" s="82" customFormat="1" x14ac:dyDescent="0.25"/>
    <row r="5903" s="82" customFormat="1" x14ac:dyDescent="0.25"/>
    <row r="5904" s="82" customFormat="1" x14ac:dyDescent="0.25"/>
    <row r="5905" s="82" customFormat="1" x14ac:dyDescent="0.25"/>
    <row r="5906" s="82" customFormat="1" x14ac:dyDescent="0.25"/>
    <row r="5907" s="82" customFormat="1" x14ac:dyDescent="0.25"/>
    <row r="5908" s="82" customFormat="1" x14ac:dyDescent="0.25"/>
    <row r="5909" s="82" customFormat="1" x14ac:dyDescent="0.25"/>
    <row r="5910" s="82" customFormat="1" x14ac:dyDescent="0.25"/>
    <row r="5911" s="82" customFormat="1" x14ac:dyDescent="0.25"/>
    <row r="5912" s="82" customFormat="1" x14ac:dyDescent="0.25"/>
    <row r="5913" s="82" customFormat="1" x14ac:dyDescent="0.25"/>
    <row r="5914" s="82" customFormat="1" x14ac:dyDescent="0.25"/>
    <row r="5915" s="82" customFormat="1" x14ac:dyDescent="0.25"/>
    <row r="5916" s="82" customFormat="1" x14ac:dyDescent="0.25"/>
    <row r="5917" s="82" customFormat="1" x14ac:dyDescent="0.25"/>
    <row r="5918" s="82" customFormat="1" x14ac:dyDescent="0.25"/>
    <row r="5919" s="82" customFormat="1" x14ac:dyDescent="0.25"/>
    <row r="5920" s="82" customFormat="1" x14ac:dyDescent="0.25"/>
    <row r="5921" s="82" customFormat="1" x14ac:dyDescent="0.25"/>
    <row r="5922" s="82" customFormat="1" x14ac:dyDescent="0.25"/>
    <row r="5923" s="82" customFormat="1" x14ac:dyDescent="0.25"/>
    <row r="5924" s="82" customFormat="1" x14ac:dyDescent="0.25"/>
    <row r="5925" s="82" customFormat="1" x14ac:dyDescent="0.25"/>
    <row r="5926" s="82" customFormat="1" x14ac:dyDescent="0.25"/>
    <row r="5927" s="82" customFormat="1" x14ac:dyDescent="0.25"/>
    <row r="5928" s="82" customFormat="1" x14ac:dyDescent="0.25"/>
    <row r="5929" s="82" customFormat="1" x14ac:dyDescent="0.25"/>
    <row r="5930" s="82" customFormat="1" x14ac:dyDescent="0.25"/>
    <row r="5931" s="82" customFormat="1" x14ac:dyDescent="0.25"/>
    <row r="5932" s="82" customFormat="1" x14ac:dyDescent="0.25"/>
    <row r="5933" s="82" customFormat="1" x14ac:dyDescent="0.25"/>
    <row r="5934" s="82" customFormat="1" x14ac:dyDescent="0.25"/>
    <row r="5935" s="82" customFormat="1" x14ac:dyDescent="0.25"/>
    <row r="5936" s="82" customFormat="1" x14ac:dyDescent="0.25"/>
    <row r="5937" s="82" customFormat="1" x14ac:dyDescent="0.25"/>
    <row r="5938" s="82" customFormat="1" x14ac:dyDescent="0.25"/>
    <row r="5939" s="82" customFormat="1" x14ac:dyDescent="0.25"/>
    <row r="5940" s="82" customFormat="1" x14ac:dyDescent="0.25"/>
    <row r="5941" s="82" customFormat="1" x14ac:dyDescent="0.25"/>
    <row r="5942" s="82" customFormat="1" x14ac:dyDescent="0.25"/>
    <row r="5943" s="82" customFormat="1" x14ac:dyDescent="0.25"/>
    <row r="5944" s="82" customFormat="1" x14ac:dyDescent="0.25"/>
    <row r="5945" s="82" customFormat="1" x14ac:dyDescent="0.25"/>
    <row r="5946" s="82" customFormat="1" x14ac:dyDescent="0.25"/>
    <row r="5947" s="82" customFormat="1" x14ac:dyDescent="0.25"/>
    <row r="5948" s="82" customFormat="1" x14ac:dyDescent="0.25"/>
    <row r="5949" s="82" customFormat="1" x14ac:dyDescent="0.25"/>
    <row r="5950" s="82" customFormat="1" x14ac:dyDescent="0.25"/>
    <row r="5951" s="82" customFormat="1" x14ac:dyDescent="0.25"/>
    <row r="5952" s="82" customFormat="1" x14ac:dyDescent="0.25"/>
    <row r="5953" s="82" customFormat="1" x14ac:dyDescent="0.25"/>
    <row r="5954" s="82" customFormat="1" x14ac:dyDescent="0.25"/>
    <row r="5955" s="82" customFormat="1" x14ac:dyDescent="0.25"/>
    <row r="5956" s="82" customFormat="1" x14ac:dyDescent="0.25"/>
    <row r="5957" s="82" customFormat="1" x14ac:dyDescent="0.25"/>
    <row r="5958" s="82" customFormat="1" x14ac:dyDescent="0.25"/>
    <row r="5959" s="82" customFormat="1" x14ac:dyDescent="0.25"/>
    <row r="5960" s="82" customFormat="1" x14ac:dyDescent="0.25"/>
    <row r="5961" s="82" customFormat="1" x14ac:dyDescent="0.25"/>
    <row r="5962" s="82" customFormat="1" x14ac:dyDescent="0.25"/>
    <row r="5963" s="82" customFormat="1" x14ac:dyDescent="0.25"/>
    <row r="5964" s="82" customFormat="1" x14ac:dyDescent="0.25"/>
    <row r="5965" s="82" customFormat="1" x14ac:dyDescent="0.25"/>
    <row r="5966" s="82" customFormat="1" x14ac:dyDescent="0.25"/>
    <row r="5967" s="82" customFormat="1" x14ac:dyDescent="0.25"/>
    <row r="5968" s="82" customFormat="1" x14ac:dyDescent="0.25"/>
    <row r="5969" s="82" customFormat="1" x14ac:dyDescent="0.25"/>
    <row r="5970" s="82" customFormat="1" x14ac:dyDescent="0.25"/>
    <row r="5971" s="82" customFormat="1" x14ac:dyDescent="0.25"/>
    <row r="5972" s="82" customFormat="1" x14ac:dyDescent="0.25"/>
    <row r="5973" s="82" customFormat="1" x14ac:dyDescent="0.25"/>
    <row r="5974" s="82" customFormat="1" x14ac:dyDescent="0.25"/>
    <row r="5975" s="82" customFormat="1" x14ac:dyDescent="0.25"/>
    <row r="5976" s="82" customFormat="1" x14ac:dyDescent="0.25"/>
    <row r="5977" s="82" customFormat="1" x14ac:dyDescent="0.25"/>
    <row r="5978" s="82" customFormat="1" x14ac:dyDescent="0.25"/>
    <row r="5979" s="82" customFormat="1" x14ac:dyDescent="0.25"/>
    <row r="5980" s="82" customFormat="1" x14ac:dyDescent="0.25"/>
    <row r="5981" s="82" customFormat="1" x14ac:dyDescent="0.25"/>
    <row r="5982" s="82" customFormat="1" x14ac:dyDescent="0.25"/>
    <row r="5983" s="82" customFormat="1" x14ac:dyDescent="0.25"/>
    <row r="5984" s="82" customFormat="1" x14ac:dyDescent="0.25"/>
    <row r="5985" s="82" customFormat="1" x14ac:dyDescent="0.25"/>
    <row r="5986" s="82" customFormat="1" x14ac:dyDescent="0.25"/>
    <row r="5987" s="82" customFormat="1" x14ac:dyDescent="0.25"/>
    <row r="5988" s="82" customFormat="1" x14ac:dyDescent="0.25"/>
    <row r="5989" s="82" customFormat="1" x14ac:dyDescent="0.25"/>
    <row r="5990" s="82" customFormat="1" x14ac:dyDescent="0.25"/>
    <row r="5991" s="82" customFormat="1" x14ac:dyDescent="0.25"/>
    <row r="5992" s="82" customFormat="1" x14ac:dyDescent="0.25"/>
    <row r="5993" s="82" customFormat="1" x14ac:dyDescent="0.25"/>
    <row r="5994" s="82" customFormat="1" x14ac:dyDescent="0.25"/>
    <row r="5995" s="82" customFormat="1" x14ac:dyDescent="0.25"/>
    <row r="5996" s="82" customFormat="1" x14ac:dyDescent="0.25"/>
    <row r="5997" s="82" customFormat="1" x14ac:dyDescent="0.25"/>
    <row r="5998" s="82" customFormat="1" x14ac:dyDescent="0.25"/>
    <row r="5999" s="82" customFormat="1" x14ac:dyDescent="0.25"/>
    <row r="6000" s="82" customFormat="1" x14ac:dyDescent="0.25"/>
    <row r="6001" s="82" customFormat="1" x14ac:dyDescent="0.25"/>
    <row r="6002" s="82" customFormat="1" x14ac:dyDescent="0.25"/>
    <row r="6003" s="82" customFormat="1" x14ac:dyDescent="0.25"/>
    <row r="6004" s="82" customFormat="1" x14ac:dyDescent="0.25"/>
    <row r="6005" s="82" customFormat="1" x14ac:dyDescent="0.25"/>
    <row r="6006" s="82" customFormat="1" x14ac:dyDescent="0.25"/>
    <row r="6007" s="82" customFormat="1" x14ac:dyDescent="0.25"/>
    <row r="6008" s="82" customFormat="1" x14ac:dyDescent="0.25"/>
    <row r="6009" s="82" customFormat="1" x14ac:dyDescent="0.25"/>
    <row r="6010" s="82" customFormat="1" x14ac:dyDescent="0.25"/>
    <row r="6011" s="82" customFormat="1" x14ac:dyDescent="0.25"/>
    <row r="6012" s="82" customFormat="1" x14ac:dyDescent="0.25"/>
    <row r="6013" s="82" customFormat="1" x14ac:dyDescent="0.25"/>
    <row r="6014" s="82" customFormat="1" x14ac:dyDescent="0.25"/>
    <row r="6015" s="82" customFormat="1" x14ac:dyDescent="0.25"/>
    <row r="6016" s="82" customFormat="1" x14ac:dyDescent="0.25"/>
    <row r="6017" s="82" customFormat="1" x14ac:dyDescent="0.25"/>
    <row r="6018" s="82" customFormat="1" x14ac:dyDescent="0.25"/>
    <row r="6019" s="82" customFormat="1" x14ac:dyDescent="0.25"/>
    <row r="6020" s="82" customFormat="1" x14ac:dyDescent="0.25"/>
    <row r="6021" s="82" customFormat="1" x14ac:dyDescent="0.25"/>
    <row r="6022" s="82" customFormat="1" x14ac:dyDescent="0.25"/>
    <row r="6023" s="82" customFormat="1" x14ac:dyDescent="0.25"/>
    <row r="6024" s="82" customFormat="1" x14ac:dyDescent="0.25"/>
    <row r="6025" s="82" customFormat="1" x14ac:dyDescent="0.25"/>
    <row r="6026" s="82" customFormat="1" x14ac:dyDescent="0.25"/>
    <row r="6027" s="82" customFormat="1" x14ac:dyDescent="0.25"/>
    <row r="6028" s="82" customFormat="1" x14ac:dyDescent="0.25"/>
    <row r="6029" s="82" customFormat="1" x14ac:dyDescent="0.25"/>
    <row r="6030" s="82" customFormat="1" x14ac:dyDescent="0.25"/>
    <row r="6031" s="82" customFormat="1" x14ac:dyDescent="0.25"/>
    <row r="6032" s="82" customFormat="1" x14ac:dyDescent="0.25"/>
    <row r="6033" s="82" customFormat="1" x14ac:dyDescent="0.25"/>
    <row r="6034" s="82" customFormat="1" x14ac:dyDescent="0.25"/>
    <row r="6035" s="82" customFormat="1" x14ac:dyDescent="0.25"/>
    <row r="6036" s="82" customFormat="1" x14ac:dyDescent="0.25"/>
    <row r="6037" s="82" customFormat="1" x14ac:dyDescent="0.25"/>
    <row r="6038" s="82" customFormat="1" x14ac:dyDescent="0.25"/>
    <row r="6039" s="82" customFormat="1" x14ac:dyDescent="0.25"/>
    <row r="6040" s="82" customFormat="1" x14ac:dyDescent="0.25"/>
    <row r="6041" s="82" customFormat="1" x14ac:dyDescent="0.25"/>
    <row r="6042" s="82" customFormat="1" x14ac:dyDescent="0.25"/>
    <row r="6043" s="82" customFormat="1" x14ac:dyDescent="0.25"/>
    <row r="6044" s="82" customFormat="1" x14ac:dyDescent="0.25"/>
    <row r="6045" s="82" customFormat="1" x14ac:dyDescent="0.25"/>
    <row r="6046" s="82" customFormat="1" x14ac:dyDescent="0.25"/>
    <row r="6047" s="82" customFormat="1" x14ac:dyDescent="0.25"/>
    <row r="6048" s="82" customFormat="1" x14ac:dyDescent="0.25"/>
    <row r="6049" s="82" customFormat="1" x14ac:dyDescent="0.25"/>
    <row r="6050" s="82" customFormat="1" x14ac:dyDescent="0.25"/>
    <row r="6051" s="82" customFormat="1" x14ac:dyDescent="0.25"/>
    <row r="6052" s="82" customFormat="1" x14ac:dyDescent="0.25"/>
    <row r="6053" s="82" customFormat="1" x14ac:dyDescent="0.25"/>
    <row r="6054" s="82" customFormat="1" x14ac:dyDescent="0.25"/>
    <row r="6055" s="82" customFormat="1" x14ac:dyDescent="0.25"/>
    <row r="6056" s="82" customFormat="1" x14ac:dyDescent="0.25"/>
    <row r="6057" s="82" customFormat="1" x14ac:dyDescent="0.25"/>
    <row r="6058" s="82" customFormat="1" x14ac:dyDescent="0.25"/>
    <row r="6059" s="82" customFormat="1" x14ac:dyDescent="0.25"/>
    <row r="6060" s="82" customFormat="1" x14ac:dyDescent="0.25"/>
    <row r="6061" s="82" customFormat="1" x14ac:dyDescent="0.25"/>
    <row r="6062" s="82" customFormat="1" x14ac:dyDescent="0.25"/>
    <row r="6063" s="82" customFormat="1" x14ac:dyDescent="0.25"/>
    <row r="6064" s="82" customFormat="1" x14ac:dyDescent="0.25"/>
    <row r="6065" s="82" customFormat="1" x14ac:dyDescent="0.25"/>
    <row r="6066" s="82" customFormat="1" x14ac:dyDescent="0.25"/>
    <row r="6067" s="82" customFormat="1" x14ac:dyDescent="0.25"/>
    <row r="6068" s="82" customFormat="1" x14ac:dyDescent="0.25"/>
    <row r="6069" s="82" customFormat="1" x14ac:dyDescent="0.25"/>
    <row r="6070" s="82" customFormat="1" x14ac:dyDescent="0.25"/>
    <row r="6071" s="82" customFormat="1" x14ac:dyDescent="0.25"/>
    <row r="6072" s="82" customFormat="1" x14ac:dyDescent="0.25"/>
    <row r="6073" s="82" customFormat="1" x14ac:dyDescent="0.25"/>
    <row r="6074" s="82" customFormat="1" x14ac:dyDescent="0.25"/>
    <row r="6075" s="82" customFormat="1" x14ac:dyDescent="0.25"/>
    <row r="6076" s="82" customFormat="1" x14ac:dyDescent="0.25"/>
    <row r="6077" s="82" customFormat="1" x14ac:dyDescent="0.25"/>
    <row r="6078" s="82" customFormat="1" x14ac:dyDescent="0.25"/>
    <row r="6079" s="82" customFormat="1" x14ac:dyDescent="0.25"/>
    <row r="6080" s="82" customFormat="1" x14ac:dyDescent="0.25"/>
    <row r="6081" s="82" customFormat="1" x14ac:dyDescent="0.25"/>
    <row r="6082" s="82" customFormat="1" x14ac:dyDescent="0.25"/>
    <row r="6083" s="82" customFormat="1" x14ac:dyDescent="0.25"/>
    <row r="6084" s="82" customFormat="1" x14ac:dyDescent="0.25"/>
    <row r="6085" s="82" customFormat="1" x14ac:dyDescent="0.25"/>
    <row r="6086" s="82" customFormat="1" x14ac:dyDescent="0.25"/>
    <row r="6087" s="82" customFormat="1" x14ac:dyDescent="0.25"/>
    <row r="6088" s="82" customFormat="1" x14ac:dyDescent="0.25"/>
    <row r="6089" s="82" customFormat="1" x14ac:dyDescent="0.25"/>
    <row r="6090" s="82" customFormat="1" x14ac:dyDescent="0.25"/>
    <row r="6091" s="82" customFormat="1" x14ac:dyDescent="0.25"/>
    <row r="6092" s="82" customFormat="1" x14ac:dyDescent="0.25"/>
    <row r="6093" s="82" customFormat="1" x14ac:dyDescent="0.25"/>
    <row r="6094" s="82" customFormat="1" x14ac:dyDescent="0.25"/>
    <row r="6095" s="82" customFormat="1" x14ac:dyDescent="0.25"/>
    <row r="6096" s="82" customFormat="1" x14ac:dyDescent="0.25"/>
    <row r="6097" s="82" customFormat="1" x14ac:dyDescent="0.25"/>
    <row r="6098" s="82" customFormat="1" x14ac:dyDescent="0.25"/>
    <row r="6099" s="82" customFormat="1" x14ac:dyDescent="0.25"/>
    <row r="6100" s="82" customFormat="1" x14ac:dyDescent="0.25"/>
    <row r="6101" s="82" customFormat="1" x14ac:dyDescent="0.25"/>
    <row r="6102" s="82" customFormat="1" x14ac:dyDescent="0.25"/>
    <row r="6103" s="82" customFormat="1" x14ac:dyDescent="0.25"/>
    <row r="6104" s="82" customFormat="1" x14ac:dyDescent="0.25"/>
    <row r="6105" s="82" customFormat="1" x14ac:dyDescent="0.25"/>
    <row r="6106" s="82" customFormat="1" x14ac:dyDescent="0.25"/>
    <row r="6107" s="82" customFormat="1" x14ac:dyDescent="0.25"/>
    <row r="6108" s="82" customFormat="1" x14ac:dyDescent="0.25"/>
    <row r="6109" s="82" customFormat="1" x14ac:dyDescent="0.25"/>
    <row r="6110" s="82" customFormat="1" x14ac:dyDescent="0.25"/>
    <row r="6111" s="82" customFormat="1" x14ac:dyDescent="0.25"/>
    <row r="6112" s="82" customFormat="1" x14ac:dyDescent="0.25"/>
    <row r="6113" s="82" customFormat="1" x14ac:dyDescent="0.25"/>
    <row r="6114" s="82" customFormat="1" x14ac:dyDescent="0.25"/>
    <row r="6115" s="82" customFormat="1" x14ac:dyDescent="0.25"/>
    <row r="6116" s="82" customFormat="1" x14ac:dyDescent="0.25"/>
    <row r="6117" s="82" customFormat="1" x14ac:dyDescent="0.25"/>
    <row r="6118" s="82" customFormat="1" x14ac:dyDescent="0.25"/>
    <row r="6119" s="82" customFormat="1" x14ac:dyDescent="0.25"/>
    <row r="6120" s="82" customFormat="1" x14ac:dyDescent="0.25"/>
    <row r="6121" s="82" customFormat="1" x14ac:dyDescent="0.25"/>
    <row r="6122" s="82" customFormat="1" x14ac:dyDescent="0.25"/>
    <row r="6123" s="82" customFormat="1" x14ac:dyDescent="0.25"/>
    <row r="6124" s="82" customFormat="1" x14ac:dyDescent="0.25"/>
    <row r="6125" s="82" customFormat="1" x14ac:dyDescent="0.25"/>
    <row r="6126" s="82" customFormat="1" x14ac:dyDescent="0.25"/>
    <row r="6127" s="82" customFormat="1" x14ac:dyDescent="0.25"/>
    <row r="6128" s="82" customFormat="1" x14ac:dyDescent="0.25"/>
    <row r="6129" s="82" customFormat="1" x14ac:dyDescent="0.25"/>
    <row r="6130" s="82" customFormat="1" x14ac:dyDescent="0.25"/>
    <row r="6131" s="82" customFormat="1" x14ac:dyDescent="0.25"/>
    <row r="6132" s="82" customFormat="1" x14ac:dyDescent="0.25"/>
    <row r="6133" s="82" customFormat="1" x14ac:dyDescent="0.25"/>
    <row r="6134" s="82" customFormat="1" x14ac:dyDescent="0.25"/>
    <row r="6135" s="82" customFormat="1" x14ac:dyDescent="0.25"/>
    <row r="6136" s="82" customFormat="1" x14ac:dyDescent="0.25"/>
    <row r="6137" s="82" customFormat="1" x14ac:dyDescent="0.25"/>
    <row r="6138" s="82" customFormat="1" x14ac:dyDescent="0.25"/>
    <row r="6139" s="82" customFormat="1" x14ac:dyDescent="0.25"/>
    <row r="6140" s="82" customFormat="1" x14ac:dyDescent="0.25"/>
    <row r="6141" s="82" customFormat="1" x14ac:dyDescent="0.25"/>
    <row r="6142" s="82" customFormat="1" x14ac:dyDescent="0.25"/>
    <row r="6143" s="82" customFormat="1" x14ac:dyDescent="0.25"/>
    <row r="6144" s="82" customFormat="1" x14ac:dyDescent="0.25"/>
    <row r="6145" s="82" customFormat="1" x14ac:dyDescent="0.25"/>
    <row r="6146" s="82" customFormat="1" x14ac:dyDescent="0.25"/>
    <row r="6147" s="82" customFormat="1" x14ac:dyDescent="0.25"/>
    <row r="6148" s="82" customFormat="1" x14ac:dyDescent="0.25"/>
    <row r="6149" s="82" customFormat="1" x14ac:dyDescent="0.25"/>
    <row r="6150" s="82" customFormat="1" x14ac:dyDescent="0.25"/>
    <row r="6151" s="82" customFormat="1" x14ac:dyDescent="0.25"/>
    <row r="6152" s="82" customFormat="1" x14ac:dyDescent="0.25"/>
    <row r="6153" s="82" customFormat="1" x14ac:dyDescent="0.25"/>
    <row r="6154" s="82" customFormat="1" x14ac:dyDescent="0.25"/>
    <row r="6155" s="82" customFormat="1" x14ac:dyDescent="0.25"/>
    <row r="6156" s="82" customFormat="1" x14ac:dyDescent="0.25"/>
    <row r="6157" s="82" customFormat="1" x14ac:dyDescent="0.25"/>
    <row r="6158" s="82" customFormat="1" x14ac:dyDescent="0.25"/>
    <row r="6159" s="82" customFormat="1" x14ac:dyDescent="0.25"/>
    <row r="6160" s="82" customFormat="1" x14ac:dyDescent="0.25"/>
    <row r="6161" s="82" customFormat="1" x14ac:dyDescent="0.25"/>
    <row r="6162" s="82" customFormat="1" x14ac:dyDescent="0.25"/>
    <row r="6163" s="82" customFormat="1" x14ac:dyDescent="0.25"/>
    <row r="6164" s="82" customFormat="1" x14ac:dyDescent="0.25"/>
    <row r="6165" s="82" customFormat="1" x14ac:dyDescent="0.25"/>
    <row r="6166" s="82" customFormat="1" x14ac:dyDescent="0.25"/>
    <row r="6167" s="82" customFormat="1" x14ac:dyDescent="0.25"/>
    <row r="6168" s="82" customFormat="1" x14ac:dyDescent="0.25"/>
    <row r="6169" s="82" customFormat="1" x14ac:dyDescent="0.25"/>
    <row r="6170" s="82" customFormat="1" x14ac:dyDescent="0.25"/>
    <row r="6171" s="82" customFormat="1" x14ac:dyDescent="0.25"/>
    <row r="6172" s="82" customFormat="1" x14ac:dyDescent="0.25"/>
    <row r="6173" s="82" customFormat="1" x14ac:dyDescent="0.25"/>
    <row r="6174" s="82" customFormat="1" x14ac:dyDescent="0.25"/>
    <row r="6175" s="82" customFormat="1" x14ac:dyDescent="0.25"/>
    <row r="6176" s="82" customFormat="1" x14ac:dyDescent="0.25"/>
    <row r="6177" s="82" customFormat="1" x14ac:dyDescent="0.25"/>
    <row r="6178" s="82" customFormat="1" x14ac:dyDescent="0.25"/>
    <row r="6179" s="82" customFormat="1" x14ac:dyDescent="0.25"/>
    <row r="6180" s="82" customFormat="1" x14ac:dyDescent="0.25"/>
    <row r="6181" s="82" customFormat="1" x14ac:dyDescent="0.25"/>
    <row r="6182" s="82" customFormat="1" x14ac:dyDescent="0.25"/>
    <row r="6183" s="82" customFormat="1" x14ac:dyDescent="0.25"/>
    <row r="6184" s="82" customFormat="1" x14ac:dyDescent="0.25"/>
    <row r="6185" s="82" customFormat="1" x14ac:dyDescent="0.25"/>
    <row r="6186" s="82" customFormat="1" x14ac:dyDescent="0.25"/>
    <row r="6187" s="82" customFormat="1" x14ac:dyDescent="0.25"/>
    <row r="6188" s="82" customFormat="1" x14ac:dyDescent="0.25"/>
    <row r="6189" s="82" customFormat="1" x14ac:dyDescent="0.25"/>
    <row r="6190" s="82" customFormat="1" x14ac:dyDescent="0.25"/>
    <row r="6191" s="82" customFormat="1" x14ac:dyDescent="0.25"/>
    <row r="6192" s="82" customFormat="1" x14ac:dyDescent="0.25"/>
    <row r="6193" s="82" customFormat="1" x14ac:dyDescent="0.25"/>
    <row r="6194" s="82" customFormat="1" x14ac:dyDescent="0.25"/>
    <row r="6195" s="82" customFormat="1" x14ac:dyDescent="0.25"/>
    <row r="6196" s="82" customFormat="1" x14ac:dyDescent="0.25"/>
    <row r="6197" s="82" customFormat="1" x14ac:dyDescent="0.25"/>
    <row r="6198" s="82" customFormat="1" x14ac:dyDescent="0.25"/>
    <row r="6199" s="82" customFormat="1" x14ac:dyDescent="0.25"/>
    <row r="6200" s="82" customFormat="1" x14ac:dyDescent="0.25"/>
    <row r="6201" s="82" customFormat="1" x14ac:dyDescent="0.25"/>
    <row r="6202" s="82" customFormat="1" x14ac:dyDescent="0.25"/>
    <row r="6203" s="82" customFormat="1" x14ac:dyDescent="0.25"/>
    <row r="6204" s="82" customFormat="1" x14ac:dyDescent="0.25"/>
    <row r="6205" s="82" customFormat="1" x14ac:dyDescent="0.25"/>
    <row r="6206" s="82" customFormat="1" x14ac:dyDescent="0.25"/>
    <row r="6207" s="82" customFormat="1" x14ac:dyDescent="0.25"/>
    <row r="6208" s="82" customFormat="1" x14ac:dyDescent="0.25"/>
    <row r="6209" s="82" customFormat="1" x14ac:dyDescent="0.25"/>
    <row r="6210" s="82" customFormat="1" x14ac:dyDescent="0.25"/>
    <row r="6211" s="82" customFormat="1" x14ac:dyDescent="0.25"/>
    <row r="6212" s="82" customFormat="1" x14ac:dyDescent="0.25"/>
    <row r="6213" s="82" customFormat="1" x14ac:dyDescent="0.25"/>
    <row r="6214" s="82" customFormat="1" x14ac:dyDescent="0.25"/>
    <row r="6215" s="82" customFormat="1" x14ac:dyDescent="0.25"/>
    <row r="6216" s="82" customFormat="1" x14ac:dyDescent="0.25"/>
    <row r="6217" s="82" customFormat="1" x14ac:dyDescent="0.25"/>
    <row r="6218" s="82" customFormat="1" x14ac:dyDescent="0.25"/>
    <row r="6219" s="82" customFormat="1" x14ac:dyDescent="0.25"/>
    <row r="6220" s="82" customFormat="1" x14ac:dyDescent="0.25"/>
    <row r="6221" s="82" customFormat="1" x14ac:dyDescent="0.25"/>
    <row r="6222" s="82" customFormat="1" x14ac:dyDescent="0.25"/>
    <row r="6223" s="82" customFormat="1" x14ac:dyDescent="0.25"/>
    <row r="6224" s="82" customFormat="1" x14ac:dyDescent="0.25"/>
    <row r="6225" s="82" customFormat="1" x14ac:dyDescent="0.25"/>
    <row r="6226" s="82" customFormat="1" x14ac:dyDescent="0.25"/>
    <row r="6227" s="82" customFormat="1" x14ac:dyDescent="0.25"/>
    <row r="6228" s="82" customFormat="1" x14ac:dyDescent="0.25"/>
    <row r="6229" s="82" customFormat="1" x14ac:dyDescent="0.25"/>
    <row r="6230" s="82" customFormat="1" x14ac:dyDescent="0.25"/>
    <row r="6231" s="82" customFormat="1" x14ac:dyDescent="0.25"/>
    <row r="6232" s="82" customFormat="1" x14ac:dyDescent="0.25"/>
    <row r="6233" s="82" customFormat="1" x14ac:dyDescent="0.25"/>
    <row r="6234" s="82" customFormat="1" x14ac:dyDescent="0.25"/>
    <row r="6235" s="82" customFormat="1" x14ac:dyDescent="0.25"/>
    <row r="6236" s="82" customFormat="1" x14ac:dyDescent="0.25"/>
    <row r="6237" s="82" customFormat="1" x14ac:dyDescent="0.25"/>
    <row r="6238" s="82" customFormat="1" x14ac:dyDescent="0.25"/>
    <row r="6239" s="82" customFormat="1" x14ac:dyDescent="0.25"/>
    <row r="6240" s="82" customFormat="1" x14ac:dyDescent="0.25"/>
    <row r="6241" s="82" customFormat="1" x14ac:dyDescent="0.25"/>
    <row r="6242" s="82" customFormat="1" x14ac:dyDescent="0.25"/>
    <row r="6243" s="82" customFormat="1" x14ac:dyDescent="0.25"/>
    <row r="6244" s="82" customFormat="1" x14ac:dyDescent="0.25"/>
    <row r="6245" s="82" customFormat="1" x14ac:dyDescent="0.25"/>
    <row r="6246" s="82" customFormat="1" x14ac:dyDescent="0.25"/>
    <row r="6247" s="82" customFormat="1" x14ac:dyDescent="0.25"/>
    <row r="6248" s="82" customFormat="1" x14ac:dyDescent="0.25"/>
    <row r="6249" s="82" customFormat="1" x14ac:dyDescent="0.25"/>
    <row r="6250" s="82" customFormat="1" x14ac:dyDescent="0.25"/>
    <row r="6251" s="82" customFormat="1" x14ac:dyDescent="0.25"/>
    <row r="6252" s="82" customFormat="1" x14ac:dyDescent="0.25"/>
    <row r="6253" s="82" customFormat="1" x14ac:dyDescent="0.25"/>
    <row r="6254" s="82" customFormat="1" x14ac:dyDescent="0.25"/>
    <row r="6255" s="82" customFormat="1" x14ac:dyDescent="0.25"/>
    <row r="6256" s="82" customFormat="1" x14ac:dyDescent="0.25"/>
    <row r="6257" s="82" customFormat="1" x14ac:dyDescent="0.25"/>
    <row r="6258" s="82" customFormat="1" x14ac:dyDescent="0.25"/>
    <row r="6259" s="82" customFormat="1" x14ac:dyDescent="0.25"/>
    <row r="6260" s="82" customFormat="1" x14ac:dyDescent="0.25"/>
    <row r="6261" s="82" customFormat="1" x14ac:dyDescent="0.25"/>
    <row r="6262" s="82" customFormat="1" x14ac:dyDescent="0.25"/>
    <row r="6263" s="82" customFormat="1" x14ac:dyDescent="0.25"/>
    <row r="6264" s="82" customFormat="1" x14ac:dyDescent="0.25"/>
    <row r="6265" s="82" customFormat="1" x14ac:dyDescent="0.25"/>
    <row r="6266" s="82" customFormat="1" x14ac:dyDescent="0.25"/>
    <row r="6267" s="82" customFormat="1" x14ac:dyDescent="0.25"/>
    <row r="6268" s="82" customFormat="1" x14ac:dyDescent="0.25"/>
    <row r="6269" s="82" customFormat="1" x14ac:dyDescent="0.25"/>
    <row r="6270" s="82" customFormat="1" x14ac:dyDescent="0.25"/>
    <row r="6271" s="82" customFormat="1" x14ac:dyDescent="0.25"/>
    <row r="6272" s="82" customFormat="1" x14ac:dyDescent="0.25"/>
    <row r="6273" s="82" customFormat="1" x14ac:dyDescent="0.25"/>
    <row r="6274" s="82" customFormat="1" x14ac:dyDescent="0.25"/>
    <row r="6275" s="82" customFormat="1" x14ac:dyDescent="0.25"/>
    <row r="6276" s="82" customFormat="1" x14ac:dyDescent="0.25"/>
    <row r="6277" s="82" customFormat="1" x14ac:dyDescent="0.25"/>
    <row r="6278" s="82" customFormat="1" x14ac:dyDescent="0.25"/>
    <row r="6279" s="82" customFormat="1" x14ac:dyDescent="0.25"/>
    <row r="6280" s="82" customFormat="1" x14ac:dyDescent="0.25"/>
    <row r="6281" s="82" customFormat="1" x14ac:dyDescent="0.25"/>
    <row r="6282" s="82" customFormat="1" x14ac:dyDescent="0.25"/>
    <row r="6283" s="82" customFormat="1" x14ac:dyDescent="0.25"/>
    <row r="6284" s="82" customFormat="1" x14ac:dyDescent="0.25"/>
    <row r="6285" s="82" customFormat="1" x14ac:dyDescent="0.25"/>
    <row r="6286" s="82" customFormat="1" x14ac:dyDescent="0.25"/>
    <row r="6287" s="82" customFormat="1" x14ac:dyDescent="0.25"/>
    <row r="6288" s="82" customFormat="1" x14ac:dyDescent="0.25"/>
    <row r="6289" s="82" customFormat="1" x14ac:dyDescent="0.25"/>
    <row r="6290" s="82" customFormat="1" x14ac:dyDescent="0.25"/>
    <row r="6291" s="82" customFormat="1" x14ac:dyDescent="0.25"/>
    <row r="6292" s="82" customFormat="1" x14ac:dyDescent="0.25"/>
    <row r="6293" s="82" customFormat="1" x14ac:dyDescent="0.25"/>
    <row r="6294" s="82" customFormat="1" x14ac:dyDescent="0.25"/>
    <row r="6295" s="82" customFormat="1" x14ac:dyDescent="0.25"/>
    <row r="6296" s="82" customFormat="1" x14ac:dyDescent="0.25"/>
    <row r="6297" s="82" customFormat="1" x14ac:dyDescent="0.25"/>
    <row r="6298" s="82" customFormat="1" x14ac:dyDescent="0.25"/>
    <row r="6299" s="82" customFormat="1" x14ac:dyDescent="0.25"/>
    <row r="6300" s="82" customFormat="1" x14ac:dyDescent="0.25"/>
    <row r="6301" s="82" customFormat="1" x14ac:dyDescent="0.25"/>
    <row r="6302" s="82" customFormat="1" x14ac:dyDescent="0.25"/>
    <row r="6303" s="82" customFormat="1" x14ac:dyDescent="0.25"/>
    <row r="6304" s="82" customFormat="1" x14ac:dyDescent="0.25"/>
    <row r="6305" s="82" customFormat="1" x14ac:dyDescent="0.25"/>
    <row r="6306" s="82" customFormat="1" x14ac:dyDescent="0.25"/>
    <row r="6307" s="82" customFormat="1" x14ac:dyDescent="0.25"/>
    <row r="6308" s="82" customFormat="1" x14ac:dyDescent="0.25"/>
    <row r="6309" s="82" customFormat="1" x14ac:dyDescent="0.25"/>
    <row r="6310" s="82" customFormat="1" x14ac:dyDescent="0.25"/>
    <row r="6311" s="82" customFormat="1" x14ac:dyDescent="0.25"/>
    <row r="6312" s="82" customFormat="1" x14ac:dyDescent="0.25"/>
    <row r="6313" s="82" customFormat="1" x14ac:dyDescent="0.25"/>
    <row r="6314" s="82" customFormat="1" x14ac:dyDescent="0.25"/>
    <row r="6315" s="82" customFormat="1" x14ac:dyDescent="0.25"/>
    <row r="6316" s="82" customFormat="1" x14ac:dyDescent="0.25"/>
    <row r="6317" s="82" customFormat="1" x14ac:dyDescent="0.25"/>
    <row r="6318" s="82" customFormat="1" x14ac:dyDescent="0.25"/>
    <row r="6319" s="82" customFormat="1" x14ac:dyDescent="0.25"/>
    <row r="6320" s="82" customFormat="1" x14ac:dyDescent="0.25"/>
    <row r="6321" s="82" customFormat="1" x14ac:dyDescent="0.25"/>
    <row r="6322" s="82" customFormat="1" x14ac:dyDescent="0.25"/>
    <row r="6323" s="82" customFormat="1" x14ac:dyDescent="0.25"/>
    <row r="6324" s="82" customFormat="1" x14ac:dyDescent="0.25"/>
    <row r="6325" s="82" customFormat="1" x14ac:dyDescent="0.25"/>
    <row r="6326" s="82" customFormat="1" x14ac:dyDescent="0.25"/>
    <row r="6327" s="82" customFormat="1" x14ac:dyDescent="0.25"/>
    <row r="6328" s="82" customFormat="1" x14ac:dyDescent="0.25"/>
    <row r="6329" s="82" customFormat="1" x14ac:dyDescent="0.25"/>
    <row r="6330" s="82" customFormat="1" x14ac:dyDescent="0.25"/>
    <row r="6331" s="82" customFormat="1" x14ac:dyDescent="0.25"/>
    <row r="6332" s="82" customFormat="1" x14ac:dyDescent="0.25"/>
    <row r="6333" s="82" customFormat="1" x14ac:dyDescent="0.25"/>
    <row r="6334" s="82" customFormat="1" x14ac:dyDescent="0.25"/>
    <row r="6335" s="82" customFormat="1" x14ac:dyDescent="0.25"/>
    <row r="6336" s="82" customFormat="1" x14ac:dyDescent="0.25"/>
    <row r="6337" s="82" customFormat="1" x14ac:dyDescent="0.25"/>
    <row r="6338" s="82" customFormat="1" x14ac:dyDescent="0.25"/>
    <row r="6339" s="82" customFormat="1" x14ac:dyDescent="0.25"/>
    <row r="6340" s="82" customFormat="1" x14ac:dyDescent="0.25"/>
    <row r="6341" s="82" customFormat="1" x14ac:dyDescent="0.25"/>
    <row r="6342" s="82" customFormat="1" x14ac:dyDescent="0.25"/>
    <row r="6343" s="82" customFormat="1" x14ac:dyDescent="0.25"/>
    <row r="6344" s="82" customFormat="1" x14ac:dyDescent="0.25"/>
    <row r="6345" s="82" customFormat="1" x14ac:dyDescent="0.25"/>
    <row r="6346" s="82" customFormat="1" x14ac:dyDescent="0.25"/>
    <row r="6347" s="82" customFormat="1" x14ac:dyDescent="0.25"/>
    <row r="6348" s="82" customFormat="1" x14ac:dyDescent="0.25"/>
    <row r="6349" s="82" customFormat="1" x14ac:dyDescent="0.25"/>
    <row r="6350" s="82" customFormat="1" x14ac:dyDescent="0.25"/>
    <row r="6351" s="82" customFormat="1" x14ac:dyDescent="0.25"/>
    <row r="6352" s="82" customFormat="1" x14ac:dyDescent="0.25"/>
    <row r="6353" s="82" customFormat="1" x14ac:dyDescent="0.25"/>
    <row r="6354" s="82" customFormat="1" x14ac:dyDescent="0.25"/>
    <row r="6355" s="82" customFormat="1" x14ac:dyDescent="0.25"/>
    <row r="6356" s="82" customFormat="1" x14ac:dyDescent="0.25"/>
    <row r="6357" s="82" customFormat="1" x14ac:dyDescent="0.25"/>
    <row r="6358" s="82" customFormat="1" x14ac:dyDescent="0.25"/>
    <row r="6359" s="82" customFormat="1" x14ac:dyDescent="0.25"/>
    <row r="6360" s="82" customFormat="1" x14ac:dyDescent="0.25"/>
    <row r="6361" s="82" customFormat="1" x14ac:dyDescent="0.25"/>
    <row r="6362" s="82" customFormat="1" x14ac:dyDescent="0.25"/>
    <row r="6363" s="82" customFormat="1" x14ac:dyDescent="0.25"/>
    <row r="6364" s="82" customFormat="1" x14ac:dyDescent="0.25"/>
    <row r="6365" s="82" customFormat="1" x14ac:dyDescent="0.25"/>
    <row r="6366" s="82" customFormat="1" x14ac:dyDescent="0.25"/>
    <row r="6367" s="82" customFormat="1" x14ac:dyDescent="0.25"/>
    <row r="6368" s="82" customFormat="1" x14ac:dyDescent="0.25"/>
    <row r="6369" s="82" customFormat="1" x14ac:dyDescent="0.25"/>
    <row r="6370" s="82" customFormat="1" x14ac:dyDescent="0.25"/>
    <row r="6371" s="82" customFormat="1" x14ac:dyDescent="0.25"/>
    <row r="6372" s="82" customFormat="1" x14ac:dyDescent="0.25"/>
    <row r="6373" s="82" customFormat="1" x14ac:dyDescent="0.25"/>
    <row r="6374" s="82" customFormat="1" x14ac:dyDescent="0.25"/>
    <row r="6375" s="82" customFormat="1" x14ac:dyDescent="0.25"/>
    <row r="6376" s="82" customFormat="1" x14ac:dyDescent="0.25"/>
    <row r="6377" s="82" customFormat="1" x14ac:dyDescent="0.25"/>
    <row r="6378" s="82" customFormat="1" x14ac:dyDescent="0.25"/>
    <row r="6379" s="82" customFormat="1" x14ac:dyDescent="0.25"/>
    <row r="6380" s="82" customFormat="1" x14ac:dyDescent="0.25"/>
    <row r="6381" s="82" customFormat="1" x14ac:dyDescent="0.25"/>
    <row r="6382" s="82" customFormat="1" x14ac:dyDescent="0.25"/>
    <row r="6383" s="82" customFormat="1" x14ac:dyDescent="0.25"/>
    <row r="6384" s="82" customFormat="1" x14ac:dyDescent="0.25"/>
    <row r="6385" s="82" customFormat="1" x14ac:dyDescent="0.25"/>
    <row r="6386" s="82" customFormat="1" x14ac:dyDescent="0.25"/>
    <row r="6387" s="82" customFormat="1" x14ac:dyDescent="0.25"/>
    <row r="6388" s="82" customFormat="1" x14ac:dyDescent="0.25"/>
    <row r="6389" s="82" customFormat="1" x14ac:dyDescent="0.25"/>
    <row r="6390" s="82" customFormat="1" x14ac:dyDescent="0.25"/>
    <row r="6391" s="82" customFormat="1" x14ac:dyDescent="0.25"/>
    <row r="6392" s="82" customFormat="1" x14ac:dyDescent="0.25"/>
    <row r="6393" s="82" customFormat="1" x14ac:dyDescent="0.25"/>
    <row r="6394" s="82" customFormat="1" x14ac:dyDescent="0.25"/>
    <row r="6395" s="82" customFormat="1" x14ac:dyDescent="0.25"/>
    <row r="6396" s="82" customFormat="1" x14ac:dyDescent="0.25"/>
    <row r="6397" s="82" customFormat="1" x14ac:dyDescent="0.25"/>
    <row r="6398" s="82" customFormat="1" x14ac:dyDescent="0.25"/>
    <row r="6399" s="82" customFormat="1" x14ac:dyDescent="0.25"/>
    <row r="6400" s="82" customFormat="1" x14ac:dyDescent="0.25"/>
    <row r="6401" s="82" customFormat="1" x14ac:dyDescent="0.25"/>
    <row r="6402" s="82" customFormat="1" x14ac:dyDescent="0.25"/>
    <row r="6403" s="82" customFormat="1" x14ac:dyDescent="0.25"/>
    <row r="6404" s="82" customFormat="1" x14ac:dyDescent="0.25"/>
    <row r="6405" s="82" customFormat="1" x14ac:dyDescent="0.25"/>
    <row r="6406" s="82" customFormat="1" x14ac:dyDescent="0.25"/>
    <row r="6407" s="82" customFormat="1" x14ac:dyDescent="0.25"/>
    <row r="6408" s="82" customFormat="1" x14ac:dyDescent="0.25"/>
    <row r="6409" s="82" customFormat="1" x14ac:dyDescent="0.25"/>
    <row r="6410" s="82" customFormat="1" x14ac:dyDescent="0.25"/>
    <row r="6411" s="82" customFormat="1" x14ac:dyDescent="0.25"/>
    <row r="6412" s="82" customFormat="1" x14ac:dyDescent="0.25"/>
    <row r="6413" s="82" customFormat="1" x14ac:dyDescent="0.25"/>
    <row r="6414" s="82" customFormat="1" x14ac:dyDescent="0.25"/>
    <row r="6415" s="82" customFormat="1" x14ac:dyDescent="0.25"/>
    <row r="6416" s="82" customFormat="1" x14ac:dyDescent="0.25"/>
    <row r="6417" s="82" customFormat="1" x14ac:dyDescent="0.25"/>
    <row r="6418" s="82" customFormat="1" x14ac:dyDescent="0.25"/>
    <row r="6419" s="82" customFormat="1" x14ac:dyDescent="0.25"/>
    <row r="6420" s="82" customFormat="1" x14ac:dyDescent="0.25"/>
    <row r="6421" s="82" customFormat="1" x14ac:dyDescent="0.25"/>
    <row r="6422" s="82" customFormat="1" x14ac:dyDescent="0.25"/>
    <row r="6423" s="82" customFormat="1" x14ac:dyDescent="0.25"/>
    <row r="6424" s="82" customFormat="1" x14ac:dyDescent="0.25"/>
    <row r="6425" s="82" customFormat="1" x14ac:dyDescent="0.25"/>
    <row r="6426" s="82" customFormat="1" x14ac:dyDescent="0.25"/>
    <row r="6427" s="82" customFormat="1" x14ac:dyDescent="0.25"/>
    <row r="6428" s="82" customFormat="1" x14ac:dyDescent="0.25"/>
    <row r="6429" s="82" customFormat="1" x14ac:dyDescent="0.25"/>
    <row r="6430" s="82" customFormat="1" x14ac:dyDescent="0.25"/>
    <row r="6431" s="82" customFormat="1" x14ac:dyDescent="0.25"/>
    <row r="6432" s="82" customFormat="1" x14ac:dyDescent="0.25"/>
    <row r="6433" s="82" customFormat="1" x14ac:dyDescent="0.25"/>
    <row r="6434" s="82" customFormat="1" x14ac:dyDescent="0.25"/>
    <row r="6435" s="82" customFormat="1" x14ac:dyDescent="0.25"/>
    <row r="6436" s="82" customFormat="1" x14ac:dyDescent="0.25"/>
    <row r="6437" s="82" customFormat="1" x14ac:dyDescent="0.25"/>
    <row r="6438" s="82" customFormat="1" x14ac:dyDescent="0.25"/>
    <row r="6439" s="82" customFormat="1" x14ac:dyDescent="0.25"/>
    <row r="6440" s="82" customFormat="1" x14ac:dyDescent="0.25"/>
    <row r="6441" s="82" customFormat="1" x14ac:dyDescent="0.25"/>
    <row r="6442" s="82" customFormat="1" x14ac:dyDescent="0.25"/>
    <row r="6443" s="82" customFormat="1" x14ac:dyDescent="0.25"/>
    <row r="6444" s="82" customFormat="1" x14ac:dyDescent="0.25"/>
    <row r="6445" s="82" customFormat="1" x14ac:dyDescent="0.25"/>
    <row r="6446" s="82" customFormat="1" x14ac:dyDescent="0.25"/>
    <row r="6447" s="82" customFormat="1" x14ac:dyDescent="0.25"/>
    <row r="6448" s="82" customFormat="1" x14ac:dyDescent="0.25"/>
    <row r="6449" s="82" customFormat="1" x14ac:dyDescent="0.25"/>
    <row r="6450" s="82" customFormat="1" x14ac:dyDescent="0.25"/>
    <row r="6451" s="82" customFormat="1" x14ac:dyDescent="0.25"/>
    <row r="6452" s="82" customFormat="1" x14ac:dyDescent="0.25"/>
    <row r="6453" s="82" customFormat="1" x14ac:dyDescent="0.25"/>
    <row r="6454" s="82" customFormat="1" x14ac:dyDescent="0.25"/>
    <row r="6455" s="82" customFormat="1" x14ac:dyDescent="0.25"/>
    <row r="6456" s="82" customFormat="1" x14ac:dyDescent="0.25"/>
    <row r="6457" s="82" customFormat="1" x14ac:dyDescent="0.25"/>
    <row r="6458" s="82" customFormat="1" x14ac:dyDescent="0.25"/>
    <row r="6459" s="82" customFormat="1" x14ac:dyDescent="0.25"/>
    <row r="6460" s="82" customFormat="1" x14ac:dyDescent="0.25"/>
    <row r="6461" s="82" customFormat="1" x14ac:dyDescent="0.25"/>
    <row r="6462" s="82" customFormat="1" x14ac:dyDescent="0.25"/>
    <row r="6463" s="82" customFormat="1" x14ac:dyDescent="0.25"/>
    <row r="6464" s="82" customFormat="1" x14ac:dyDescent="0.25"/>
    <row r="6465" s="82" customFormat="1" x14ac:dyDescent="0.25"/>
    <row r="6466" s="82" customFormat="1" x14ac:dyDescent="0.25"/>
    <row r="6467" s="82" customFormat="1" x14ac:dyDescent="0.25"/>
    <row r="6468" s="82" customFormat="1" x14ac:dyDescent="0.25"/>
    <row r="6469" s="82" customFormat="1" x14ac:dyDescent="0.25"/>
    <row r="6470" s="82" customFormat="1" x14ac:dyDescent="0.25"/>
    <row r="6471" s="82" customFormat="1" x14ac:dyDescent="0.25"/>
    <row r="6472" s="82" customFormat="1" x14ac:dyDescent="0.25"/>
    <row r="6473" s="82" customFormat="1" x14ac:dyDescent="0.25"/>
    <row r="6474" s="82" customFormat="1" x14ac:dyDescent="0.25"/>
    <row r="6475" s="82" customFormat="1" x14ac:dyDescent="0.25"/>
    <row r="6476" s="82" customFormat="1" x14ac:dyDescent="0.25"/>
    <row r="6477" s="82" customFormat="1" x14ac:dyDescent="0.25"/>
    <row r="6478" s="82" customFormat="1" x14ac:dyDescent="0.25"/>
    <row r="6479" s="82" customFormat="1" x14ac:dyDescent="0.25"/>
    <row r="6480" s="82" customFormat="1" x14ac:dyDescent="0.25"/>
    <row r="6481" s="82" customFormat="1" x14ac:dyDescent="0.25"/>
    <row r="6482" s="82" customFormat="1" x14ac:dyDescent="0.25"/>
    <row r="6483" s="82" customFormat="1" x14ac:dyDescent="0.25"/>
    <row r="6484" s="82" customFormat="1" x14ac:dyDescent="0.25"/>
    <row r="6485" s="82" customFormat="1" x14ac:dyDescent="0.25"/>
    <row r="6486" s="82" customFormat="1" x14ac:dyDescent="0.25"/>
    <row r="6487" s="82" customFormat="1" x14ac:dyDescent="0.25"/>
    <row r="6488" s="82" customFormat="1" x14ac:dyDescent="0.25"/>
    <row r="6489" s="82" customFormat="1" x14ac:dyDescent="0.25"/>
    <row r="6490" s="82" customFormat="1" x14ac:dyDescent="0.25"/>
    <row r="6491" s="82" customFormat="1" x14ac:dyDescent="0.25"/>
    <row r="6492" s="82" customFormat="1" x14ac:dyDescent="0.25"/>
    <row r="6493" s="82" customFormat="1" x14ac:dyDescent="0.25"/>
    <row r="6494" s="82" customFormat="1" x14ac:dyDescent="0.25"/>
    <row r="6495" s="82" customFormat="1" x14ac:dyDescent="0.25"/>
    <row r="6496" s="82" customFormat="1" x14ac:dyDescent="0.25"/>
    <row r="6497" s="82" customFormat="1" x14ac:dyDescent="0.25"/>
    <row r="6498" s="82" customFormat="1" x14ac:dyDescent="0.25"/>
    <row r="6499" s="82" customFormat="1" x14ac:dyDescent="0.25"/>
    <row r="6500" s="82" customFormat="1" x14ac:dyDescent="0.25"/>
    <row r="6501" s="82" customFormat="1" x14ac:dyDescent="0.25"/>
    <row r="6502" s="82" customFormat="1" x14ac:dyDescent="0.25"/>
    <row r="6503" s="82" customFormat="1" x14ac:dyDescent="0.25"/>
    <row r="6504" s="82" customFormat="1" x14ac:dyDescent="0.25"/>
    <row r="6505" s="82" customFormat="1" x14ac:dyDescent="0.25"/>
    <row r="6506" s="82" customFormat="1" x14ac:dyDescent="0.25"/>
    <row r="6507" s="82" customFormat="1" x14ac:dyDescent="0.25"/>
    <row r="6508" s="82" customFormat="1" x14ac:dyDescent="0.25"/>
    <row r="6509" s="82" customFormat="1" x14ac:dyDescent="0.25"/>
    <row r="6510" s="82" customFormat="1" x14ac:dyDescent="0.25"/>
    <row r="6511" s="82" customFormat="1" x14ac:dyDescent="0.25"/>
    <row r="6512" s="82" customFormat="1" x14ac:dyDescent="0.25"/>
    <row r="6513" s="82" customFormat="1" x14ac:dyDescent="0.25"/>
    <row r="6514" s="82" customFormat="1" x14ac:dyDescent="0.25"/>
    <row r="6515" s="82" customFormat="1" x14ac:dyDescent="0.25"/>
    <row r="6516" s="82" customFormat="1" x14ac:dyDescent="0.25"/>
    <row r="6517" s="82" customFormat="1" x14ac:dyDescent="0.25"/>
    <row r="6518" s="82" customFormat="1" x14ac:dyDescent="0.25"/>
    <row r="6519" s="82" customFormat="1" x14ac:dyDescent="0.25"/>
    <row r="6520" s="82" customFormat="1" x14ac:dyDescent="0.25"/>
    <row r="6521" s="82" customFormat="1" x14ac:dyDescent="0.25"/>
    <row r="6522" s="82" customFormat="1" x14ac:dyDescent="0.25"/>
    <row r="6523" s="82" customFormat="1" x14ac:dyDescent="0.25"/>
    <row r="6524" s="82" customFormat="1" x14ac:dyDescent="0.25"/>
    <row r="6525" s="82" customFormat="1" x14ac:dyDescent="0.25"/>
    <row r="6526" s="82" customFormat="1" x14ac:dyDescent="0.25"/>
    <row r="6527" s="82" customFormat="1" x14ac:dyDescent="0.25"/>
    <row r="6528" s="82" customFormat="1" x14ac:dyDescent="0.25"/>
    <row r="6529" s="82" customFormat="1" x14ac:dyDescent="0.25"/>
    <row r="6530" s="82" customFormat="1" x14ac:dyDescent="0.25"/>
    <row r="6531" s="82" customFormat="1" x14ac:dyDescent="0.25"/>
    <row r="6532" s="82" customFormat="1" x14ac:dyDescent="0.25"/>
    <row r="6533" s="82" customFormat="1" x14ac:dyDescent="0.25"/>
    <row r="6534" s="82" customFormat="1" x14ac:dyDescent="0.25"/>
    <row r="6535" s="82" customFormat="1" x14ac:dyDescent="0.25"/>
    <row r="6536" s="82" customFormat="1" x14ac:dyDescent="0.25"/>
    <row r="6537" s="82" customFormat="1" x14ac:dyDescent="0.25"/>
    <row r="6538" s="82" customFormat="1" x14ac:dyDescent="0.25"/>
    <row r="6539" s="82" customFormat="1" x14ac:dyDescent="0.25"/>
    <row r="6540" s="82" customFormat="1" x14ac:dyDescent="0.25"/>
    <row r="6541" s="82" customFormat="1" x14ac:dyDescent="0.25"/>
    <row r="6542" s="82" customFormat="1" x14ac:dyDescent="0.25"/>
    <row r="6543" s="82" customFormat="1" x14ac:dyDescent="0.25"/>
    <row r="6544" s="82" customFormat="1" x14ac:dyDescent="0.25"/>
    <row r="6545" s="82" customFormat="1" x14ac:dyDescent="0.25"/>
    <row r="6546" s="82" customFormat="1" x14ac:dyDescent="0.25"/>
    <row r="6547" s="82" customFormat="1" x14ac:dyDescent="0.25"/>
    <row r="6548" s="82" customFormat="1" x14ac:dyDescent="0.25"/>
    <row r="6549" s="82" customFormat="1" x14ac:dyDescent="0.25"/>
    <row r="6550" s="82" customFormat="1" x14ac:dyDescent="0.25"/>
    <row r="6551" s="82" customFormat="1" x14ac:dyDescent="0.25"/>
    <row r="6552" s="82" customFormat="1" x14ac:dyDescent="0.25"/>
    <row r="6553" s="82" customFormat="1" x14ac:dyDescent="0.25"/>
    <row r="6554" s="82" customFormat="1" x14ac:dyDescent="0.25"/>
    <row r="6555" s="82" customFormat="1" x14ac:dyDescent="0.25"/>
    <row r="6556" s="82" customFormat="1" x14ac:dyDescent="0.25"/>
    <row r="6557" s="82" customFormat="1" x14ac:dyDescent="0.25"/>
    <row r="6558" s="82" customFormat="1" x14ac:dyDescent="0.25"/>
    <row r="6559" s="82" customFormat="1" x14ac:dyDescent="0.25"/>
    <row r="6560" s="82" customFormat="1" x14ac:dyDescent="0.25"/>
    <row r="6561" s="82" customFormat="1" x14ac:dyDescent="0.25"/>
    <row r="6562" s="82" customFormat="1" x14ac:dyDescent="0.25"/>
    <row r="6563" s="82" customFormat="1" x14ac:dyDescent="0.25"/>
    <row r="6564" s="82" customFormat="1" x14ac:dyDescent="0.25"/>
    <row r="6565" s="82" customFormat="1" x14ac:dyDescent="0.25"/>
    <row r="6566" s="82" customFormat="1" x14ac:dyDescent="0.25"/>
    <row r="6567" s="82" customFormat="1" x14ac:dyDescent="0.25"/>
    <row r="6568" s="82" customFormat="1" x14ac:dyDescent="0.25"/>
    <row r="6569" s="82" customFormat="1" x14ac:dyDescent="0.25"/>
    <row r="6570" s="82" customFormat="1" x14ac:dyDescent="0.25"/>
    <row r="6571" s="82" customFormat="1" x14ac:dyDescent="0.25"/>
    <row r="6572" s="82" customFormat="1" x14ac:dyDescent="0.25"/>
    <row r="6573" s="82" customFormat="1" x14ac:dyDescent="0.25"/>
    <row r="6574" s="82" customFormat="1" x14ac:dyDescent="0.25"/>
    <row r="6575" s="82" customFormat="1" x14ac:dyDescent="0.25"/>
    <row r="6576" s="82" customFormat="1" x14ac:dyDescent="0.25"/>
    <row r="6577" s="82" customFormat="1" x14ac:dyDescent="0.25"/>
    <row r="6578" s="82" customFormat="1" x14ac:dyDescent="0.25"/>
    <row r="6579" s="82" customFormat="1" x14ac:dyDescent="0.25"/>
    <row r="6580" s="82" customFormat="1" x14ac:dyDescent="0.25"/>
    <row r="6581" s="82" customFormat="1" x14ac:dyDescent="0.25"/>
    <row r="6582" s="82" customFormat="1" x14ac:dyDescent="0.25"/>
    <row r="6583" s="82" customFormat="1" x14ac:dyDescent="0.25"/>
    <row r="6584" s="82" customFormat="1" x14ac:dyDescent="0.25"/>
    <row r="6585" s="82" customFormat="1" x14ac:dyDescent="0.25"/>
    <row r="6586" s="82" customFormat="1" x14ac:dyDescent="0.25"/>
    <row r="6587" s="82" customFormat="1" x14ac:dyDescent="0.25"/>
    <row r="6588" s="82" customFormat="1" x14ac:dyDescent="0.25"/>
    <row r="6589" s="82" customFormat="1" x14ac:dyDescent="0.25"/>
    <row r="6590" s="82" customFormat="1" x14ac:dyDescent="0.25"/>
    <row r="6591" s="82" customFormat="1" x14ac:dyDescent="0.25"/>
    <row r="6592" s="82" customFormat="1" x14ac:dyDescent="0.25"/>
    <row r="6593" s="82" customFormat="1" x14ac:dyDescent="0.25"/>
    <row r="6594" s="82" customFormat="1" x14ac:dyDescent="0.25"/>
    <row r="6595" s="82" customFormat="1" x14ac:dyDescent="0.25"/>
    <row r="6596" s="82" customFormat="1" x14ac:dyDescent="0.25"/>
    <row r="6597" s="82" customFormat="1" x14ac:dyDescent="0.25"/>
    <row r="6598" s="82" customFormat="1" x14ac:dyDescent="0.25"/>
    <row r="6599" s="82" customFormat="1" x14ac:dyDescent="0.25"/>
    <row r="6600" s="82" customFormat="1" x14ac:dyDescent="0.25"/>
    <row r="6601" s="82" customFormat="1" x14ac:dyDescent="0.25"/>
    <row r="6602" s="82" customFormat="1" x14ac:dyDescent="0.25"/>
    <row r="6603" s="82" customFormat="1" x14ac:dyDescent="0.25"/>
    <row r="6604" s="82" customFormat="1" x14ac:dyDescent="0.25"/>
    <row r="6605" s="82" customFormat="1" x14ac:dyDescent="0.25"/>
    <row r="6606" s="82" customFormat="1" x14ac:dyDescent="0.25"/>
    <row r="6607" s="82" customFormat="1" x14ac:dyDescent="0.25"/>
    <row r="6608" s="82" customFormat="1" x14ac:dyDescent="0.25"/>
    <row r="6609" s="82" customFormat="1" x14ac:dyDescent="0.25"/>
    <row r="6610" s="82" customFormat="1" x14ac:dyDescent="0.25"/>
    <row r="6611" s="82" customFormat="1" x14ac:dyDescent="0.25"/>
    <row r="6612" s="82" customFormat="1" x14ac:dyDescent="0.25"/>
    <row r="6613" s="82" customFormat="1" x14ac:dyDescent="0.25"/>
    <row r="6614" s="82" customFormat="1" x14ac:dyDescent="0.25"/>
    <row r="6615" s="82" customFormat="1" x14ac:dyDescent="0.25"/>
    <row r="6616" s="82" customFormat="1" x14ac:dyDescent="0.25"/>
    <row r="6617" s="82" customFormat="1" x14ac:dyDescent="0.25"/>
    <row r="6618" s="82" customFormat="1" x14ac:dyDescent="0.25"/>
    <row r="6619" s="82" customFormat="1" x14ac:dyDescent="0.25"/>
    <row r="6620" s="82" customFormat="1" x14ac:dyDescent="0.25"/>
    <row r="6621" s="82" customFormat="1" x14ac:dyDescent="0.25"/>
    <row r="6622" s="82" customFormat="1" x14ac:dyDescent="0.25"/>
    <row r="6623" s="82" customFormat="1" x14ac:dyDescent="0.25"/>
    <row r="6624" s="82" customFormat="1" x14ac:dyDescent="0.25"/>
    <row r="6625" s="82" customFormat="1" x14ac:dyDescent="0.25"/>
    <row r="6626" s="82" customFormat="1" x14ac:dyDescent="0.25"/>
    <row r="6627" s="82" customFormat="1" x14ac:dyDescent="0.25"/>
    <row r="6628" s="82" customFormat="1" x14ac:dyDescent="0.25"/>
    <row r="6629" s="82" customFormat="1" x14ac:dyDescent="0.25"/>
    <row r="6630" s="82" customFormat="1" x14ac:dyDescent="0.25"/>
    <row r="6631" s="82" customFormat="1" x14ac:dyDescent="0.25"/>
    <row r="6632" s="82" customFormat="1" x14ac:dyDescent="0.25"/>
    <row r="6633" s="82" customFormat="1" x14ac:dyDescent="0.25"/>
    <row r="6634" s="82" customFormat="1" x14ac:dyDescent="0.25"/>
    <row r="6635" s="82" customFormat="1" x14ac:dyDescent="0.25"/>
    <row r="6636" s="82" customFormat="1" x14ac:dyDescent="0.25"/>
    <row r="6637" s="82" customFormat="1" x14ac:dyDescent="0.25"/>
    <row r="6638" s="82" customFormat="1" x14ac:dyDescent="0.25"/>
    <row r="6639" s="82" customFormat="1" x14ac:dyDescent="0.25"/>
    <row r="6640" s="82" customFormat="1" x14ac:dyDescent="0.25"/>
    <row r="6641" s="82" customFormat="1" x14ac:dyDescent="0.25"/>
    <row r="6642" s="82" customFormat="1" x14ac:dyDescent="0.25"/>
    <row r="6643" s="82" customFormat="1" x14ac:dyDescent="0.25"/>
    <row r="6644" s="82" customFormat="1" x14ac:dyDescent="0.25"/>
    <row r="6645" s="82" customFormat="1" x14ac:dyDescent="0.25"/>
    <row r="6646" s="82" customFormat="1" x14ac:dyDescent="0.25"/>
    <row r="6647" s="82" customFormat="1" x14ac:dyDescent="0.25"/>
    <row r="6648" s="82" customFormat="1" x14ac:dyDescent="0.25"/>
    <row r="6649" s="82" customFormat="1" x14ac:dyDescent="0.25"/>
    <row r="6650" s="82" customFormat="1" x14ac:dyDescent="0.25"/>
    <row r="6651" s="82" customFormat="1" x14ac:dyDescent="0.25"/>
    <row r="6652" s="82" customFormat="1" x14ac:dyDescent="0.25"/>
    <row r="6653" s="82" customFormat="1" x14ac:dyDescent="0.25"/>
    <row r="6654" s="82" customFormat="1" x14ac:dyDescent="0.25"/>
    <row r="6655" s="82" customFormat="1" x14ac:dyDescent="0.25"/>
    <row r="6656" s="82" customFormat="1" x14ac:dyDescent="0.25"/>
    <row r="6657" s="82" customFormat="1" x14ac:dyDescent="0.25"/>
    <row r="6658" s="82" customFormat="1" x14ac:dyDescent="0.25"/>
    <row r="6659" s="82" customFormat="1" x14ac:dyDescent="0.25"/>
    <row r="6660" s="82" customFormat="1" x14ac:dyDescent="0.25"/>
    <row r="6661" s="82" customFormat="1" x14ac:dyDescent="0.25"/>
    <row r="6662" s="82" customFormat="1" x14ac:dyDescent="0.25"/>
    <row r="6663" s="82" customFormat="1" x14ac:dyDescent="0.25"/>
    <row r="6664" s="82" customFormat="1" x14ac:dyDescent="0.25"/>
    <row r="6665" s="82" customFormat="1" x14ac:dyDescent="0.25"/>
    <row r="6666" s="82" customFormat="1" x14ac:dyDescent="0.25"/>
    <row r="6667" s="82" customFormat="1" x14ac:dyDescent="0.25"/>
    <row r="6668" s="82" customFormat="1" x14ac:dyDescent="0.25"/>
    <row r="6669" s="82" customFormat="1" x14ac:dyDescent="0.25"/>
    <row r="6670" s="82" customFormat="1" x14ac:dyDescent="0.25"/>
    <row r="6671" s="82" customFormat="1" x14ac:dyDescent="0.25"/>
    <row r="6672" s="82" customFormat="1" x14ac:dyDescent="0.25"/>
    <row r="6673" s="82" customFormat="1" x14ac:dyDescent="0.25"/>
    <row r="6674" s="82" customFormat="1" x14ac:dyDescent="0.25"/>
    <row r="6675" s="82" customFormat="1" x14ac:dyDescent="0.25"/>
    <row r="6676" s="82" customFormat="1" x14ac:dyDescent="0.25"/>
    <row r="6677" s="82" customFormat="1" x14ac:dyDescent="0.25"/>
    <row r="6678" s="82" customFormat="1" x14ac:dyDescent="0.25"/>
    <row r="6679" s="82" customFormat="1" x14ac:dyDescent="0.25"/>
    <row r="6680" s="82" customFormat="1" x14ac:dyDescent="0.25"/>
    <row r="6681" s="82" customFormat="1" x14ac:dyDescent="0.25"/>
    <row r="6682" s="82" customFormat="1" x14ac:dyDescent="0.25"/>
    <row r="6683" s="82" customFormat="1" x14ac:dyDescent="0.25"/>
    <row r="6684" s="82" customFormat="1" x14ac:dyDescent="0.25"/>
    <row r="6685" s="82" customFormat="1" x14ac:dyDescent="0.25"/>
    <row r="6686" s="82" customFormat="1" x14ac:dyDescent="0.25"/>
    <row r="6687" s="82" customFormat="1" x14ac:dyDescent="0.25"/>
    <row r="6688" s="82" customFormat="1" x14ac:dyDescent="0.25"/>
    <row r="6689" s="82" customFormat="1" x14ac:dyDescent="0.25"/>
    <row r="6690" s="82" customFormat="1" x14ac:dyDescent="0.25"/>
    <row r="6691" s="82" customFormat="1" x14ac:dyDescent="0.25"/>
    <row r="6692" s="82" customFormat="1" x14ac:dyDescent="0.25"/>
    <row r="6693" s="82" customFormat="1" x14ac:dyDescent="0.25"/>
    <row r="6694" s="82" customFormat="1" x14ac:dyDescent="0.25"/>
    <row r="6695" s="82" customFormat="1" x14ac:dyDescent="0.25"/>
    <row r="6696" s="82" customFormat="1" x14ac:dyDescent="0.25"/>
    <row r="6697" s="82" customFormat="1" x14ac:dyDescent="0.25"/>
    <row r="6698" s="82" customFormat="1" x14ac:dyDescent="0.25"/>
    <row r="6699" s="82" customFormat="1" x14ac:dyDescent="0.25"/>
    <row r="6700" s="82" customFormat="1" x14ac:dyDescent="0.25"/>
    <row r="6701" s="82" customFormat="1" x14ac:dyDescent="0.25"/>
    <row r="6702" s="82" customFormat="1" x14ac:dyDescent="0.25"/>
    <row r="6703" s="82" customFormat="1" x14ac:dyDescent="0.25"/>
    <row r="6704" s="82" customFormat="1" x14ac:dyDescent="0.25"/>
    <row r="6705" s="82" customFormat="1" x14ac:dyDescent="0.25"/>
    <row r="6706" s="82" customFormat="1" x14ac:dyDescent="0.25"/>
    <row r="6707" s="82" customFormat="1" x14ac:dyDescent="0.25"/>
    <row r="6708" s="82" customFormat="1" x14ac:dyDescent="0.25"/>
    <row r="6709" s="82" customFormat="1" x14ac:dyDescent="0.25"/>
    <row r="6710" s="82" customFormat="1" x14ac:dyDescent="0.25"/>
    <row r="6711" s="82" customFormat="1" x14ac:dyDescent="0.25"/>
    <row r="6712" s="82" customFormat="1" x14ac:dyDescent="0.25"/>
    <row r="6713" s="82" customFormat="1" x14ac:dyDescent="0.25"/>
    <row r="6714" s="82" customFormat="1" x14ac:dyDescent="0.25"/>
    <row r="6715" s="82" customFormat="1" x14ac:dyDescent="0.25"/>
    <row r="6716" s="82" customFormat="1" x14ac:dyDescent="0.25"/>
    <row r="6717" s="82" customFormat="1" x14ac:dyDescent="0.25"/>
    <row r="6718" s="82" customFormat="1" x14ac:dyDescent="0.25"/>
    <row r="6719" s="82" customFormat="1" x14ac:dyDescent="0.25"/>
    <row r="6720" s="82" customFormat="1" x14ac:dyDescent="0.25"/>
    <row r="6721" s="82" customFormat="1" x14ac:dyDescent="0.25"/>
    <row r="6722" s="82" customFormat="1" x14ac:dyDescent="0.25"/>
    <row r="6723" s="82" customFormat="1" x14ac:dyDescent="0.25"/>
    <row r="6724" s="82" customFormat="1" x14ac:dyDescent="0.25"/>
    <row r="6725" s="82" customFormat="1" x14ac:dyDescent="0.25"/>
    <row r="6726" s="82" customFormat="1" x14ac:dyDescent="0.25"/>
    <row r="6727" s="82" customFormat="1" x14ac:dyDescent="0.25"/>
    <row r="6728" s="82" customFormat="1" x14ac:dyDescent="0.25"/>
    <row r="6729" s="82" customFormat="1" x14ac:dyDescent="0.25"/>
    <row r="6730" s="82" customFormat="1" x14ac:dyDescent="0.25"/>
    <row r="6731" s="82" customFormat="1" x14ac:dyDescent="0.25"/>
    <row r="6732" s="82" customFormat="1" x14ac:dyDescent="0.25"/>
    <row r="6733" s="82" customFormat="1" x14ac:dyDescent="0.25"/>
    <row r="6734" s="82" customFormat="1" x14ac:dyDescent="0.25"/>
    <row r="6735" s="82" customFormat="1" x14ac:dyDescent="0.25"/>
    <row r="6736" s="82" customFormat="1" x14ac:dyDescent="0.25"/>
    <row r="6737" s="82" customFormat="1" x14ac:dyDescent="0.25"/>
    <row r="6738" s="82" customFormat="1" x14ac:dyDescent="0.25"/>
    <row r="6739" s="82" customFormat="1" x14ac:dyDescent="0.25"/>
    <row r="6740" s="82" customFormat="1" x14ac:dyDescent="0.25"/>
    <row r="6741" s="82" customFormat="1" x14ac:dyDescent="0.25"/>
    <row r="6742" s="82" customFormat="1" x14ac:dyDescent="0.25"/>
    <row r="6743" s="82" customFormat="1" x14ac:dyDescent="0.25"/>
    <row r="6744" s="82" customFormat="1" x14ac:dyDescent="0.25"/>
    <row r="6745" s="82" customFormat="1" x14ac:dyDescent="0.25"/>
    <row r="6746" s="82" customFormat="1" x14ac:dyDescent="0.25"/>
    <row r="6747" s="82" customFormat="1" x14ac:dyDescent="0.25"/>
    <row r="6748" s="82" customFormat="1" x14ac:dyDescent="0.25"/>
    <row r="6749" s="82" customFormat="1" x14ac:dyDescent="0.25"/>
    <row r="6750" s="82" customFormat="1" x14ac:dyDescent="0.25"/>
    <row r="6751" s="82" customFormat="1" x14ac:dyDescent="0.25"/>
    <row r="6752" s="82" customFormat="1" x14ac:dyDescent="0.25"/>
    <row r="6753" s="82" customFormat="1" x14ac:dyDescent="0.25"/>
    <row r="6754" s="82" customFormat="1" x14ac:dyDescent="0.25"/>
    <row r="6755" s="82" customFormat="1" x14ac:dyDescent="0.25"/>
    <row r="6756" s="82" customFormat="1" x14ac:dyDescent="0.25"/>
    <row r="6757" s="82" customFormat="1" x14ac:dyDescent="0.25"/>
    <row r="6758" s="82" customFormat="1" x14ac:dyDescent="0.25"/>
    <row r="6759" s="82" customFormat="1" x14ac:dyDescent="0.25"/>
    <row r="6760" s="82" customFormat="1" x14ac:dyDescent="0.25"/>
    <row r="6761" s="82" customFormat="1" x14ac:dyDescent="0.25"/>
    <row r="6762" s="82" customFormat="1" x14ac:dyDescent="0.25"/>
    <row r="6763" s="82" customFormat="1" x14ac:dyDescent="0.25"/>
    <row r="6764" s="82" customFormat="1" x14ac:dyDescent="0.25"/>
    <row r="6765" s="82" customFormat="1" x14ac:dyDescent="0.25"/>
    <row r="6766" s="82" customFormat="1" x14ac:dyDescent="0.25"/>
    <row r="6767" s="82" customFormat="1" x14ac:dyDescent="0.25"/>
    <row r="6768" s="82" customFormat="1" x14ac:dyDescent="0.25"/>
    <row r="6769" s="82" customFormat="1" x14ac:dyDescent="0.25"/>
    <row r="6770" s="82" customFormat="1" x14ac:dyDescent="0.25"/>
    <row r="6771" s="82" customFormat="1" x14ac:dyDescent="0.25"/>
    <row r="6772" s="82" customFormat="1" x14ac:dyDescent="0.25"/>
    <row r="6773" s="82" customFormat="1" x14ac:dyDescent="0.25"/>
    <row r="6774" s="82" customFormat="1" x14ac:dyDescent="0.25"/>
    <row r="6775" s="82" customFormat="1" x14ac:dyDescent="0.25"/>
    <row r="6776" s="82" customFormat="1" x14ac:dyDescent="0.25"/>
    <row r="6777" s="82" customFormat="1" x14ac:dyDescent="0.25"/>
    <row r="6778" s="82" customFormat="1" x14ac:dyDescent="0.25"/>
    <row r="6779" s="82" customFormat="1" x14ac:dyDescent="0.25"/>
    <row r="6780" s="82" customFormat="1" x14ac:dyDescent="0.25"/>
    <row r="6781" s="82" customFormat="1" x14ac:dyDescent="0.25"/>
    <row r="6782" s="82" customFormat="1" x14ac:dyDescent="0.25"/>
    <row r="6783" s="82" customFormat="1" x14ac:dyDescent="0.25"/>
    <row r="6784" s="82" customFormat="1" x14ac:dyDescent="0.25"/>
    <row r="6785" s="82" customFormat="1" x14ac:dyDescent="0.25"/>
    <row r="6786" s="82" customFormat="1" x14ac:dyDescent="0.25"/>
    <row r="6787" s="82" customFormat="1" x14ac:dyDescent="0.25"/>
    <row r="6788" s="82" customFormat="1" x14ac:dyDescent="0.25"/>
    <row r="6789" s="82" customFormat="1" x14ac:dyDescent="0.25"/>
    <row r="6790" s="82" customFormat="1" x14ac:dyDescent="0.25"/>
    <row r="6791" s="82" customFormat="1" x14ac:dyDescent="0.25"/>
    <row r="6792" s="82" customFormat="1" x14ac:dyDescent="0.25"/>
    <row r="6793" s="82" customFormat="1" x14ac:dyDescent="0.25"/>
    <row r="6794" s="82" customFormat="1" x14ac:dyDescent="0.25"/>
    <row r="6795" s="82" customFormat="1" x14ac:dyDescent="0.25"/>
    <row r="6796" s="82" customFormat="1" x14ac:dyDescent="0.25"/>
    <row r="6797" s="82" customFormat="1" x14ac:dyDescent="0.25"/>
    <row r="6798" s="82" customFormat="1" x14ac:dyDescent="0.25"/>
    <row r="6799" s="82" customFormat="1" x14ac:dyDescent="0.25"/>
    <row r="6800" s="82" customFormat="1" x14ac:dyDescent="0.25"/>
    <row r="6801" s="82" customFormat="1" x14ac:dyDescent="0.25"/>
    <row r="6802" s="82" customFormat="1" x14ac:dyDescent="0.25"/>
    <row r="6803" s="82" customFormat="1" x14ac:dyDescent="0.25"/>
    <row r="6804" s="82" customFormat="1" x14ac:dyDescent="0.25"/>
    <row r="6805" s="82" customFormat="1" x14ac:dyDescent="0.25"/>
    <row r="6806" s="82" customFormat="1" x14ac:dyDescent="0.25"/>
    <row r="6807" s="82" customFormat="1" x14ac:dyDescent="0.25"/>
    <row r="6808" s="82" customFormat="1" x14ac:dyDescent="0.25"/>
    <row r="6809" s="82" customFormat="1" x14ac:dyDescent="0.25"/>
    <row r="6810" s="82" customFormat="1" x14ac:dyDescent="0.25"/>
    <row r="6811" s="82" customFormat="1" x14ac:dyDescent="0.25"/>
    <row r="6812" s="82" customFormat="1" x14ac:dyDescent="0.25"/>
    <row r="6813" s="82" customFormat="1" x14ac:dyDescent="0.25"/>
    <row r="6814" s="82" customFormat="1" x14ac:dyDescent="0.25"/>
    <row r="6815" s="82" customFormat="1" x14ac:dyDescent="0.25"/>
    <row r="6816" s="82" customFormat="1" x14ac:dyDescent="0.25"/>
    <row r="6817" s="82" customFormat="1" x14ac:dyDescent="0.25"/>
    <row r="6818" s="82" customFormat="1" x14ac:dyDescent="0.25"/>
    <row r="6819" s="82" customFormat="1" x14ac:dyDescent="0.25"/>
    <row r="6820" s="82" customFormat="1" x14ac:dyDescent="0.25"/>
    <row r="6821" s="82" customFormat="1" x14ac:dyDescent="0.25"/>
    <row r="6822" s="82" customFormat="1" x14ac:dyDescent="0.25"/>
    <row r="6823" s="82" customFormat="1" x14ac:dyDescent="0.25"/>
    <row r="6824" s="82" customFormat="1" x14ac:dyDescent="0.25"/>
    <row r="6825" s="82" customFormat="1" x14ac:dyDescent="0.25"/>
    <row r="6826" s="82" customFormat="1" x14ac:dyDescent="0.25"/>
    <row r="6827" s="82" customFormat="1" x14ac:dyDescent="0.25"/>
    <row r="6828" s="82" customFormat="1" x14ac:dyDescent="0.25"/>
    <row r="6829" s="82" customFormat="1" x14ac:dyDescent="0.25"/>
    <row r="6830" s="82" customFormat="1" x14ac:dyDescent="0.25"/>
    <row r="6831" s="82" customFormat="1" x14ac:dyDescent="0.25"/>
    <row r="6832" s="82" customFormat="1" x14ac:dyDescent="0.25"/>
    <row r="6833" s="82" customFormat="1" x14ac:dyDescent="0.25"/>
    <row r="6834" s="82" customFormat="1" x14ac:dyDescent="0.25"/>
    <row r="6835" s="82" customFormat="1" x14ac:dyDescent="0.25"/>
    <row r="6836" s="82" customFormat="1" x14ac:dyDescent="0.25"/>
    <row r="6837" s="82" customFormat="1" x14ac:dyDescent="0.25"/>
    <row r="6838" s="82" customFormat="1" x14ac:dyDescent="0.25"/>
    <row r="6839" s="82" customFormat="1" x14ac:dyDescent="0.25"/>
    <row r="6840" s="82" customFormat="1" x14ac:dyDescent="0.25"/>
    <row r="6841" s="82" customFormat="1" x14ac:dyDescent="0.25"/>
    <row r="6842" s="82" customFormat="1" x14ac:dyDescent="0.25"/>
    <row r="6843" s="82" customFormat="1" x14ac:dyDescent="0.25"/>
    <row r="6844" s="82" customFormat="1" x14ac:dyDescent="0.25"/>
    <row r="6845" s="82" customFormat="1" x14ac:dyDescent="0.25"/>
    <row r="6846" s="82" customFormat="1" x14ac:dyDescent="0.25"/>
    <row r="6847" s="82" customFormat="1" x14ac:dyDescent="0.25"/>
    <row r="6848" s="82" customFormat="1" x14ac:dyDescent="0.25"/>
    <row r="6849" s="82" customFormat="1" x14ac:dyDescent="0.25"/>
    <row r="6850" s="82" customFormat="1" x14ac:dyDescent="0.25"/>
    <row r="6851" s="82" customFormat="1" x14ac:dyDescent="0.25"/>
    <row r="6852" s="82" customFormat="1" x14ac:dyDescent="0.25"/>
    <row r="6853" s="82" customFormat="1" x14ac:dyDescent="0.25"/>
    <row r="6854" s="82" customFormat="1" x14ac:dyDescent="0.25"/>
    <row r="6855" s="82" customFormat="1" x14ac:dyDescent="0.25"/>
    <row r="6856" s="82" customFormat="1" x14ac:dyDescent="0.25"/>
    <row r="6857" s="82" customFormat="1" x14ac:dyDescent="0.25"/>
    <row r="6858" s="82" customFormat="1" x14ac:dyDescent="0.25"/>
    <row r="6859" s="82" customFormat="1" x14ac:dyDescent="0.25"/>
    <row r="6860" s="82" customFormat="1" x14ac:dyDescent="0.25"/>
    <row r="6861" s="82" customFormat="1" x14ac:dyDescent="0.25"/>
    <row r="6862" s="82" customFormat="1" x14ac:dyDescent="0.25"/>
    <row r="6863" s="82" customFormat="1" x14ac:dyDescent="0.25"/>
    <row r="6864" s="82" customFormat="1" x14ac:dyDescent="0.25"/>
    <row r="6865" s="82" customFormat="1" x14ac:dyDescent="0.25"/>
    <row r="6866" s="82" customFormat="1" x14ac:dyDescent="0.25"/>
    <row r="6867" s="82" customFormat="1" x14ac:dyDescent="0.25"/>
    <row r="6868" s="82" customFormat="1" x14ac:dyDescent="0.25"/>
    <row r="6869" s="82" customFormat="1" x14ac:dyDescent="0.25"/>
    <row r="6870" s="82" customFormat="1" x14ac:dyDescent="0.25"/>
    <row r="6871" s="82" customFormat="1" x14ac:dyDescent="0.25"/>
    <row r="6872" s="82" customFormat="1" x14ac:dyDescent="0.25"/>
    <row r="6873" s="82" customFormat="1" x14ac:dyDescent="0.25"/>
    <row r="6874" s="82" customFormat="1" x14ac:dyDescent="0.25"/>
    <row r="6875" s="82" customFormat="1" x14ac:dyDescent="0.25"/>
    <row r="6876" s="82" customFormat="1" x14ac:dyDescent="0.25"/>
    <row r="6877" s="82" customFormat="1" x14ac:dyDescent="0.25"/>
    <row r="6878" s="82" customFormat="1" x14ac:dyDescent="0.25"/>
    <row r="6879" s="82" customFormat="1" x14ac:dyDescent="0.25"/>
    <row r="6880" s="82" customFormat="1" x14ac:dyDescent="0.25"/>
    <row r="6881" s="82" customFormat="1" x14ac:dyDescent="0.25"/>
    <row r="6882" s="82" customFormat="1" x14ac:dyDescent="0.25"/>
    <row r="6883" s="82" customFormat="1" x14ac:dyDescent="0.25"/>
    <row r="6884" s="82" customFormat="1" x14ac:dyDescent="0.25"/>
    <row r="6885" s="82" customFormat="1" x14ac:dyDescent="0.25"/>
    <row r="6886" s="82" customFormat="1" x14ac:dyDescent="0.25"/>
    <row r="6887" s="82" customFormat="1" x14ac:dyDescent="0.25"/>
    <row r="6888" s="82" customFormat="1" x14ac:dyDescent="0.25"/>
    <row r="6889" s="82" customFormat="1" x14ac:dyDescent="0.25"/>
    <row r="6890" s="82" customFormat="1" x14ac:dyDescent="0.25"/>
    <row r="6891" s="82" customFormat="1" x14ac:dyDescent="0.25"/>
    <row r="6892" s="82" customFormat="1" x14ac:dyDescent="0.25"/>
    <row r="6893" s="82" customFormat="1" x14ac:dyDescent="0.25"/>
    <row r="6894" s="82" customFormat="1" x14ac:dyDescent="0.25"/>
    <row r="6895" s="82" customFormat="1" x14ac:dyDescent="0.25"/>
    <row r="6896" s="82" customFormat="1" x14ac:dyDescent="0.25"/>
    <row r="6897" s="82" customFormat="1" x14ac:dyDescent="0.25"/>
    <row r="6898" s="82" customFormat="1" x14ac:dyDescent="0.25"/>
    <row r="6899" s="82" customFormat="1" x14ac:dyDescent="0.25"/>
    <row r="6900" s="82" customFormat="1" x14ac:dyDescent="0.25"/>
    <row r="6901" s="82" customFormat="1" x14ac:dyDescent="0.25"/>
    <row r="6902" s="82" customFormat="1" x14ac:dyDescent="0.25"/>
    <row r="6903" s="82" customFormat="1" x14ac:dyDescent="0.25"/>
    <row r="6904" s="82" customFormat="1" x14ac:dyDescent="0.25"/>
    <row r="6905" s="82" customFormat="1" x14ac:dyDescent="0.25"/>
    <row r="6906" s="82" customFormat="1" x14ac:dyDescent="0.25"/>
    <row r="6907" s="82" customFormat="1" x14ac:dyDescent="0.25"/>
    <row r="6908" s="82" customFormat="1" x14ac:dyDescent="0.25"/>
    <row r="6909" s="82" customFormat="1" x14ac:dyDescent="0.25"/>
    <row r="6910" s="82" customFormat="1" x14ac:dyDescent="0.25"/>
    <row r="6911" s="82" customFormat="1" x14ac:dyDescent="0.25"/>
    <row r="6912" s="82" customFormat="1" x14ac:dyDescent="0.25"/>
    <row r="6913" s="82" customFormat="1" x14ac:dyDescent="0.25"/>
    <row r="6914" s="82" customFormat="1" x14ac:dyDescent="0.25"/>
    <row r="6915" s="82" customFormat="1" x14ac:dyDescent="0.25"/>
    <row r="6916" s="82" customFormat="1" x14ac:dyDescent="0.25"/>
    <row r="6917" s="82" customFormat="1" x14ac:dyDescent="0.25"/>
    <row r="6918" s="82" customFormat="1" x14ac:dyDescent="0.25"/>
    <row r="6919" s="82" customFormat="1" x14ac:dyDescent="0.25"/>
    <row r="6920" s="82" customFormat="1" x14ac:dyDescent="0.25"/>
    <row r="6921" s="82" customFormat="1" x14ac:dyDescent="0.25"/>
    <row r="6922" s="82" customFormat="1" x14ac:dyDescent="0.25"/>
    <row r="6923" s="82" customFormat="1" x14ac:dyDescent="0.25"/>
    <row r="6924" s="82" customFormat="1" x14ac:dyDescent="0.25"/>
    <row r="6925" s="82" customFormat="1" x14ac:dyDescent="0.25"/>
    <row r="6926" s="82" customFormat="1" x14ac:dyDescent="0.25"/>
    <row r="6927" s="82" customFormat="1" x14ac:dyDescent="0.25"/>
    <row r="6928" s="82" customFormat="1" x14ac:dyDescent="0.25"/>
    <row r="6929" s="82" customFormat="1" x14ac:dyDescent="0.25"/>
    <row r="6930" s="82" customFormat="1" x14ac:dyDescent="0.25"/>
    <row r="6931" s="82" customFormat="1" x14ac:dyDescent="0.25"/>
    <row r="6932" s="82" customFormat="1" x14ac:dyDescent="0.25"/>
    <row r="6933" s="82" customFormat="1" x14ac:dyDescent="0.25"/>
    <row r="6934" s="82" customFormat="1" x14ac:dyDescent="0.25"/>
    <row r="6935" s="82" customFormat="1" x14ac:dyDescent="0.25"/>
    <row r="6936" s="82" customFormat="1" x14ac:dyDescent="0.25"/>
    <row r="6937" s="82" customFormat="1" x14ac:dyDescent="0.25"/>
    <row r="6938" s="82" customFormat="1" x14ac:dyDescent="0.25"/>
    <row r="6939" s="82" customFormat="1" x14ac:dyDescent="0.25"/>
    <row r="6940" s="82" customFormat="1" x14ac:dyDescent="0.25"/>
    <row r="6941" s="82" customFormat="1" x14ac:dyDescent="0.25"/>
    <row r="6942" s="82" customFormat="1" x14ac:dyDescent="0.25"/>
    <row r="6943" s="82" customFormat="1" x14ac:dyDescent="0.25"/>
    <row r="6944" s="82" customFormat="1" x14ac:dyDescent="0.25"/>
    <row r="6945" s="82" customFormat="1" x14ac:dyDescent="0.25"/>
    <row r="6946" s="82" customFormat="1" x14ac:dyDescent="0.25"/>
    <row r="6947" s="82" customFormat="1" x14ac:dyDescent="0.25"/>
    <row r="6948" s="82" customFormat="1" x14ac:dyDescent="0.25"/>
    <row r="6949" s="82" customFormat="1" x14ac:dyDescent="0.25"/>
    <row r="6950" s="82" customFormat="1" x14ac:dyDescent="0.25"/>
    <row r="6951" s="82" customFormat="1" x14ac:dyDescent="0.25"/>
    <row r="6952" s="82" customFormat="1" x14ac:dyDescent="0.25"/>
    <row r="6953" s="82" customFormat="1" x14ac:dyDescent="0.25"/>
    <row r="6954" s="82" customFormat="1" x14ac:dyDescent="0.25"/>
    <row r="6955" s="82" customFormat="1" x14ac:dyDescent="0.25"/>
    <row r="6956" s="82" customFormat="1" x14ac:dyDescent="0.25"/>
    <row r="6957" s="82" customFormat="1" x14ac:dyDescent="0.25"/>
    <row r="6958" s="82" customFormat="1" x14ac:dyDescent="0.25"/>
    <row r="6959" s="82" customFormat="1" x14ac:dyDescent="0.25"/>
    <row r="6960" s="82" customFormat="1" x14ac:dyDescent="0.25"/>
    <row r="6961" s="82" customFormat="1" x14ac:dyDescent="0.25"/>
    <row r="6962" s="82" customFormat="1" x14ac:dyDescent="0.25"/>
    <row r="6963" s="82" customFormat="1" x14ac:dyDescent="0.25"/>
    <row r="6964" s="82" customFormat="1" x14ac:dyDescent="0.25"/>
    <row r="6965" s="82" customFormat="1" x14ac:dyDescent="0.25"/>
    <row r="6966" s="82" customFormat="1" x14ac:dyDescent="0.25"/>
    <row r="6967" s="82" customFormat="1" x14ac:dyDescent="0.25"/>
    <row r="6968" s="82" customFormat="1" x14ac:dyDescent="0.25"/>
    <row r="6969" s="82" customFormat="1" x14ac:dyDescent="0.25"/>
    <row r="6970" s="82" customFormat="1" x14ac:dyDescent="0.25"/>
    <row r="6971" s="82" customFormat="1" x14ac:dyDescent="0.25"/>
    <row r="6972" s="82" customFormat="1" x14ac:dyDescent="0.25"/>
    <row r="6973" s="82" customFormat="1" x14ac:dyDescent="0.25"/>
    <row r="6974" s="82" customFormat="1" x14ac:dyDescent="0.25"/>
    <row r="6975" s="82" customFormat="1" x14ac:dyDescent="0.25"/>
    <row r="6976" s="82" customFormat="1" x14ac:dyDescent="0.25"/>
    <row r="6977" s="82" customFormat="1" x14ac:dyDescent="0.25"/>
    <row r="6978" s="82" customFormat="1" x14ac:dyDescent="0.25"/>
    <row r="6979" s="82" customFormat="1" x14ac:dyDescent="0.25"/>
    <row r="6980" s="82" customFormat="1" x14ac:dyDescent="0.25"/>
    <row r="6981" s="82" customFormat="1" x14ac:dyDescent="0.25"/>
    <row r="6982" s="82" customFormat="1" x14ac:dyDescent="0.25"/>
    <row r="6983" s="82" customFormat="1" x14ac:dyDescent="0.25"/>
    <row r="6984" s="82" customFormat="1" x14ac:dyDescent="0.25"/>
    <row r="6985" s="82" customFormat="1" x14ac:dyDescent="0.25"/>
    <row r="6986" s="82" customFormat="1" x14ac:dyDescent="0.25"/>
    <row r="6987" s="82" customFormat="1" x14ac:dyDescent="0.25"/>
    <row r="6988" s="82" customFormat="1" x14ac:dyDescent="0.25"/>
    <row r="6989" s="82" customFormat="1" x14ac:dyDescent="0.25"/>
    <row r="6990" s="82" customFormat="1" x14ac:dyDescent="0.25"/>
    <row r="6991" s="82" customFormat="1" x14ac:dyDescent="0.25"/>
    <row r="6992" s="82" customFormat="1" x14ac:dyDescent="0.25"/>
    <row r="6993" s="82" customFormat="1" x14ac:dyDescent="0.25"/>
    <row r="6994" s="82" customFormat="1" x14ac:dyDescent="0.25"/>
    <row r="6995" s="82" customFormat="1" x14ac:dyDescent="0.25"/>
    <row r="6996" s="82" customFormat="1" x14ac:dyDescent="0.25"/>
    <row r="6997" s="82" customFormat="1" x14ac:dyDescent="0.25"/>
    <row r="6998" s="82" customFormat="1" x14ac:dyDescent="0.25"/>
    <row r="6999" s="82" customFormat="1" x14ac:dyDescent="0.25"/>
    <row r="7000" s="82" customFormat="1" x14ac:dyDescent="0.25"/>
    <row r="7001" s="82" customFormat="1" x14ac:dyDescent="0.25"/>
    <row r="7002" s="82" customFormat="1" x14ac:dyDescent="0.25"/>
    <row r="7003" s="82" customFormat="1" x14ac:dyDescent="0.25"/>
    <row r="7004" s="82" customFormat="1" x14ac:dyDescent="0.25"/>
    <row r="7005" s="82" customFormat="1" x14ac:dyDescent="0.25"/>
    <row r="7006" s="82" customFormat="1" x14ac:dyDescent="0.25"/>
    <row r="7007" s="82" customFormat="1" x14ac:dyDescent="0.25"/>
    <row r="7008" s="82" customFormat="1" x14ac:dyDescent="0.25"/>
    <row r="7009" s="82" customFormat="1" x14ac:dyDescent="0.25"/>
    <row r="7010" s="82" customFormat="1" x14ac:dyDescent="0.25"/>
    <row r="7011" s="82" customFormat="1" x14ac:dyDescent="0.25"/>
    <row r="7012" s="82" customFormat="1" x14ac:dyDescent="0.25"/>
    <row r="7013" s="82" customFormat="1" x14ac:dyDescent="0.25"/>
    <row r="7014" s="82" customFormat="1" x14ac:dyDescent="0.25"/>
    <row r="7015" s="82" customFormat="1" x14ac:dyDescent="0.25"/>
    <row r="7016" s="82" customFormat="1" x14ac:dyDescent="0.25"/>
    <row r="7017" s="82" customFormat="1" x14ac:dyDescent="0.25"/>
    <row r="7018" s="82" customFormat="1" x14ac:dyDescent="0.25"/>
    <row r="7019" s="82" customFormat="1" x14ac:dyDescent="0.25"/>
    <row r="7020" s="82" customFormat="1" x14ac:dyDescent="0.25"/>
    <row r="7021" s="82" customFormat="1" x14ac:dyDescent="0.25"/>
    <row r="7022" s="82" customFormat="1" x14ac:dyDescent="0.25"/>
    <row r="7023" s="82" customFormat="1" x14ac:dyDescent="0.25"/>
    <row r="7024" s="82" customFormat="1" x14ac:dyDescent="0.25"/>
    <row r="7025" s="82" customFormat="1" x14ac:dyDescent="0.25"/>
    <row r="7026" s="82" customFormat="1" x14ac:dyDescent="0.25"/>
    <row r="7027" s="82" customFormat="1" x14ac:dyDescent="0.25"/>
    <row r="7028" s="82" customFormat="1" x14ac:dyDescent="0.25"/>
    <row r="7029" s="82" customFormat="1" x14ac:dyDescent="0.25"/>
    <row r="7030" s="82" customFormat="1" x14ac:dyDescent="0.25"/>
    <row r="7031" s="82" customFormat="1" x14ac:dyDescent="0.25"/>
    <row r="7032" s="82" customFormat="1" x14ac:dyDescent="0.25"/>
    <row r="7033" s="82" customFormat="1" x14ac:dyDescent="0.25"/>
    <row r="7034" s="82" customFormat="1" x14ac:dyDescent="0.25"/>
    <row r="7035" s="82" customFormat="1" x14ac:dyDescent="0.25"/>
    <row r="7036" s="82" customFormat="1" x14ac:dyDescent="0.25"/>
    <row r="7037" s="82" customFormat="1" x14ac:dyDescent="0.25"/>
    <row r="7038" s="82" customFormat="1" x14ac:dyDescent="0.25"/>
    <row r="7039" s="82" customFormat="1" x14ac:dyDescent="0.25"/>
    <row r="7040" s="82" customFormat="1" x14ac:dyDescent="0.25"/>
    <row r="7041" s="82" customFormat="1" x14ac:dyDescent="0.25"/>
    <row r="7042" s="82" customFormat="1" x14ac:dyDescent="0.25"/>
    <row r="7043" s="82" customFormat="1" x14ac:dyDescent="0.25"/>
    <row r="7044" s="82" customFormat="1" x14ac:dyDescent="0.25"/>
    <row r="7045" s="82" customFormat="1" x14ac:dyDescent="0.25"/>
    <row r="7046" s="82" customFormat="1" x14ac:dyDescent="0.25"/>
    <row r="7047" s="82" customFormat="1" x14ac:dyDescent="0.25"/>
    <row r="7048" s="82" customFormat="1" x14ac:dyDescent="0.25"/>
    <row r="7049" s="82" customFormat="1" x14ac:dyDescent="0.25"/>
    <row r="7050" s="82" customFormat="1" x14ac:dyDescent="0.25"/>
    <row r="7051" s="82" customFormat="1" x14ac:dyDescent="0.25"/>
    <row r="7052" s="82" customFormat="1" x14ac:dyDescent="0.25"/>
    <row r="7053" s="82" customFormat="1" x14ac:dyDescent="0.25"/>
    <row r="7054" s="82" customFormat="1" x14ac:dyDescent="0.25"/>
    <row r="7055" s="82" customFormat="1" x14ac:dyDescent="0.25"/>
    <row r="7056" s="82" customFormat="1" x14ac:dyDescent="0.25"/>
    <row r="7057" s="82" customFormat="1" x14ac:dyDescent="0.25"/>
    <row r="7058" s="82" customFormat="1" x14ac:dyDescent="0.25"/>
    <row r="7059" s="82" customFormat="1" x14ac:dyDescent="0.25"/>
    <row r="7060" s="82" customFormat="1" x14ac:dyDescent="0.25"/>
    <row r="7061" s="82" customFormat="1" x14ac:dyDescent="0.25"/>
    <row r="7062" s="82" customFormat="1" x14ac:dyDescent="0.25"/>
    <row r="7063" s="82" customFormat="1" x14ac:dyDescent="0.25"/>
    <row r="7064" s="82" customFormat="1" x14ac:dyDescent="0.25"/>
    <row r="7065" s="82" customFormat="1" x14ac:dyDescent="0.25"/>
    <row r="7066" s="82" customFormat="1" x14ac:dyDescent="0.25"/>
    <row r="7067" s="82" customFormat="1" x14ac:dyDescent="0.25"/>
    <row r="7068" s="82" customFormat="1" x14ac:dyDescent="0.25"/>
    <row r="7069" s="82" customFormat="1" x14ac:dyDescent="0.25"/>
    <row r="7070" s="82" customFormat="1" x14ac:dyDescent="0.25"/>
    <row r="7071" s="82" customFormat="1" x14ac:dyDescent="0.25"/>
    <row r="7072" s="82" customFormat="1" x14ac:dyDescent="0.25"/>
    <row r="7073" s="82" customFormat="1" x14ac:dyDescent="0.25"/>
    <row r="7074" s="82" customFormat="1" x14ac:dyDescent="0.25"/>
    <row r="7075" s="82" customFormat="1" x14ac:dyDescent="0.25"/>
    <row r="7076" s="82" customFormat="1" x14ac:dyDescent="0.25"/>
    <row r="7077" s="82" customFormat="1" x14ac:dyDescent="0.25"/>
    <row r="7078" s="82" customFormat="1" x14ac:dyDescent="0.25"/>
    <row r="7079" s="82" customFormat="1" x14ac:dyDescent="0.25"/>
    <row r="7080" s="82" customFormat="1" x14ac:dyDescent="0.25"/>
    <row r="7081" s="82" customFormat="1" x14ac:dyDescent="0.25"/>
    <row r="7082" s="82" customFormat="1" x14ac:dyDescent="0.25"/>
    <row r="7083" s="82" customFormat="1" x14ac:dyDescent="0.25"/>
    <row r="7084" s="82" customFormat="1" x14ac:dyDescent="0.25"/>
    <row r="7085" s="82" customFormat="1" x14ac:dyDescent="0.25"/>
    <row r="7086" s="82" customFormat="1" x14ac:dyDescent="0.25"/>
    <row r="7087" s="82" customFormat="1" x14ac:dyDescent="0.25"/>
    <row r="7088" s="82" customFormat="1" x14ac:dyDescent="0.25"/>
    <row r="7089" s="82" customFormat="1" x14ac:dyDescent="0.25"/>
    <row r="7090" s="82" customFormat="1" x14ac:dyDescent="0.25"/>
    <row r="7091" s="82" customFormat="1" x14ac:dyDescent="0.25"/>
    <row r="7092" s="82" customFormat="1" x14ac:dyDescent="0.25"/>
    <row r="7093" s="82" customFormat="1" x14ac:dyDescent="0.25"/>
    <row r="7094" s="82" customFormat="1" x14ac:dyDescent="0.25"/>
    <row r="7095" s="82" customFormat="1" x14ac:dyDescent="0.25"/>
    <row r="7096" s="82" customFormat="1" x14ac:dyDescent="0.25"/>
    <row r="7097" s="82" customFormat="1" x14ac:dyDescent="0.25"/>
    <row r="7098" s="82" customFormat="1" x14ac:dyDescent="0.25"/>
    <row r="7099" s="82" customFormat="1" x14ac:dyDescent="0.25"/>
    <row r="7100" s="82" customFormat="1" x14ac:dyDescent="0.25"/>
    <row r="7101" s="82" customFormat="1" x14ac:dyDescent="0.25"/>
    <row r="7102" s="82" customFormat="1" x14ac:dyDescent="0.25"/>
    <row r="7103" s="82" customFormat="1" x14ac:dyDescent="0.25"/>
    <row r="7104" s="82" customFormat="1" x14ac:dyDescent="0.25"/>
    <row r="7105" s="82" customFormat="1" x14ac:dyDescent="0.25"/>
    <row r="7106" s="82" customFormat="1" x14ac:dyDescent="0.25"/>
    <row r="7107" s="82" customFormat="1" x14ac:dyDescent="0.25"/>
    <row r="7108" s="82" customFormat="1" x14ac:dyDescent="0.25"/>
    <row r="7109" s="82" customFormat="1" x14ac:dyDescent="0.25"/>
    <row r="7110" s="82" customFormat="1" x14ac:dyDescent="0.25"/>
    <row r="7111" s="82" customFormat="1" x14ac:dyDescent="0.25"/>
    <row r="7112" s="82" customFormat="1" x14ac:dyDescent="0.25"/>
    <row r="7113" s="82" customFormat="1" x14ac:dyDescent="0.25"/>
    <row r="7114" s="82" customFormat="1" x14ac:dyDescent="0.25"/>
    <row r="7115" s="82" customFormat="1" x14ac:dyDescent="0.25"/>
    <row r="7116" s="82" customFormat="1" x14ac:dyDescent="0.25"/>
    <row r="7117" s="82" customFormat="1" x14ac:dyDescent="0.25"/>
    <row r="7118" s="82" customFormat="1" x14ac:dyDescent="0.25"/>
    <row r="7119" s="82" customFormat="1" x14ac:dyDescent="0.25"/>
    <row r="7120" s="82" customFormat="1" x14ac:dyDescent="0.25"/>
    <row r="7121" s="82" customFormat="1" x14ac:dyDescent="0.25"/>
    <row r="7122" s="82" customFormat="1" x14ac:dyDescent="0.25"/>
    <row r="7123" s="82" customFormat="1" x14ac:dyDescent="0.25"/>
    <row r="7124" s="82" customFormat="1" x14ac:dyDescent="0.25"/>
    <row r="7125" s="82" customFormat="1" x14ac:dyDescent="0.25"/>
    <row r="7126" s="82" customFormat="1" x14ac:dyDescent="0.25"/>
    <row r="7127" s="82" customFormat="1" x14ac:dyDescent="0.25"/>
    <row r="7128" s="82" customFormat="1" x14ac:dyDescent="0.25"/>
    <row r="7129" s="82" customFormat="1" x14ac:dyDescent="0.25"/>
    <row r="7130" s="82" customFormat="1" x14ac:dyDescent="0.25"/>
    <row r="7131" s="82" customFormat="1" x14ac:dyDescent="0.25"/>
    <row r="7132" s="82" customFormat="1" x14ac:dyDescent="0.25"/>
    <row r="7133" s="82" customFormat="1" x14ac:dyDescent="0.25"/>
    <row r="7134" s="82" customFormat="1" x14ac:dyDescent="0.25"/>
    <row r="7135" s="82" customFormat="1" x14ac:dyDescent="0.25"/>
    <row r="7136" s="82" customFormat="1" x14ac:dyDescent="0.25"/>
    <row r="7137" s="82" customFormat="1" x14ac:dyDescent="0.25"/>
    <row r="7138" s="82" customFormat="1" x14ac:dyDescent="0.25"/>
    <row r="7139" s="82" customFormat="1" x14ac:dyDescent="0.25"/>
    <row r="7140" s="82" customFormat="1" x14ac:dyDescent="0.25"/>
    <row r="7141" s="82" customFormat="1" x14ac:dyDescent="0.25"/>
    <row r="7142" s="82" customFormat="1" x14ac:dyDescent="0.25"/>
    <row r="7143" s="82" customFormat="1" x14ac:dyDescent="0.25"/>
    <row r="7144" s="82" customFormat="1" x14ac:dyDescent="0.25"/>
    <row r="7145" s="82" customFormat="1" x14ac:dyDescent="0.25"/>
    <row r="7146" s="82" customFormat="1" x14ac:dyDescent="0.25"/>
    <row r="7147" s="82" customFormat="1" x14ac:dyDescent="0.25"/>
    <row r="7148" s="82" customFormat="1" x14ac:dyDescent="0.25"/>
    <row r="7149" s="82" customFormat="1" x14ac:dyDescent="0.25"/>
    <row r="7150" s="82" customFormat="1" x14ac:dyDescent="0.25"/>
    <row r="7151" s="82" customFormat="1" x14ac:dyDescent="0.25"/>
    <row r="7152" s="82" customFormat="1" x14ac:dyDescent="0.25"/>
    <row r="7153" s="82" customFormat="1" x14ac:dyDescent="0.25"/>
    <row r="7154" s="82" customFormat="1" x14ac:dyDescent="0.25"/>
    <row r="7155" s="82" customFormat="1" x14ac:dyDescent="0.25"/>
    <row r="7156" s="82" customFormat="1" x14ac:dyDescent="0.25"/>
    <row r="7157" s="82" customFormat="1" x14ac:dyDescent="0.25"/>
    <row r="7158" s="82" customFormat="1" x14ac:dyDescent="0.25"/>
    <row r="7159" s="82" customFormat="1" x14ac:dyDescent="0.25"/>
    <row r="7160" s="82" customFormat="1" x14ac:dyDescent="0.25"/>
    <row r="7161" s="82" customFormat="1" x14ac:dyDescent="0.25"/>
    <row r="7162" s="82" customFormat="1" x14ac:dyDescent="0.25"/>
    <row r="7163" s="82" customFormat="1" x14ac:dyDescent="0.25"/>
    <row r="7164" s="82" customFormat="1" x14ac:dyDescent="0.25"/>
    <row r="7165" s="82" customFormat="1" x14ac:dyDescent="0.25"/>
    <row r="7166" s="82" customFormat="1" x14ac:dyDescent="0.25"/>
    <row r="7167" s="82" customFormat="1" x14ac:dyDescent="0.25"/>
    <row r="7168" s="82" customFormat="1" x14ac:dyDescent="0.25"/>
    <row r="7169" s="82" customFormat="1" x14ac:dyDescent="0.25"/>
    <row r="7170" s="82" customFormat="1" x14ac:dyDescent="0.25"/>
    <row r="7171" s="82" customFormat="1" x14ac:dyDescent="0.25"/>
    <row r="7172" s="82" customFormat="1" x14ac:dyDescent="0.25"/>
    <row r="7173" s="82" customFormat="1" x14ac:dyDescent="0.25"/>
    <row r="7174" s="82" customFormat="1" x14ac:dyDescent="0.25"/>
    <row r="7175" s="82" customFormat="1" x14ac:dyDescent="0.25"/>
    <row r="7176" s="82" customFormat="1" x14ac:dyDescent="0.25"/>
    <row r="7177" s="82" customFormat="1" x14ac:dyDescent="0.25"/>
    <row r="7178" s="82" customFormat="1" x14ac:dyDescent="0.25"/>
    <row r="7179" s="82" customFormat="1" x14ac:dyDescent="0.25"/>
    <row r="7180" s="82" customFormat="1" x14ac:dyDescent="0.25"/>
    <row r="7181" s="82" customFormat="1" x14ac:dyDescent="0.25"/>
    <row r="7182" s="82" customFormat="1" x14ac:dyDescent="0.25"/>
    <row r="7183" s="82" customFormat="1" x14ac:dyDescent="0.25"/>
    <row r="7184" s="82" customFormat="1" x14ac:dyDescent="0.25"/>
    <row r="7185" s="82" customFormat="1" x14ac:dyDescent="0.25"/>
    <row r="7186" s="82" customFormat="1" x14ac:dyDescent="0.25"/>
    <row r="7187" s="82" customFormat="1" x14ac:dyDescent="0.25"/>
    <row r="7188" s="82" customFormat="1" x14ac:dyDescent="0.25"/>
    <row r="7189" s="82" customFormat="1" x14ac:dyDescent="0.25"/>
    <row r="7190" s="82" customFormat="1" x14ac:dyDescent="0.25"/>
    <row r="7191" s="82" customFormat="1" x14ac:dyDescent="0.25"/>
    <row r="7192" s="82" customFormat="1" x14ac:dyDescent="0.25"/>
    <row r="7193" s="82" customFormat="1" x14ac:dyDescent="0.25"/>
    <row r="7194" s="82" customFormat="1" x14ac:dyDescent="0.25"/>
    <row r="7195" s="82" customFormat="1" x14ac:dyDescent="0.25"/>
    <row r="7196" s="82" customFormat="1" x14ac:dyDescent="0.25"/>
    <row r="7197" s="82" customFormat="1" x14ac:dyDescent="0.25"/>
    <row r="7198" s="82" customFormat="1" x14ac:dyDescent="0.25"/>
    <row r="7199" s="82" customFormat="1" x14ac:dyDescent="0.25"/>
    <row r="7200" s="82" customFormat="1" x14ac:dyDescent="0.25"/>
    <row r="7201" s="82" customFormat="1" x14ac:dyDescent="0.25"/>
    <row r="7202" s="82" customFormat="1" x14ac:dyDescent="0.25"/>
    <row r="7203" s="82" customFormat="1" x14ac:dyDescent="0.25"/>
    <row r="7204" s="82" customFormat="1" x14ac:dyDescent="0.25"/>
    <row r="7205" s="82" customFormat="1" x14ac:dyDescent="0.25"/>
    <row r="7206" s="82" customFormat="1" x14ac:dyDescent="0.25"/>
    <row r="7207" s="82" customFormat="1" x14ac:dyDescent="0.25"/>
    <row r="7208" s="82" customFormat="1" x14ac:dyDescent="0.25"/>
    <row r="7209" s="82" customFormat="1" x14ac:dyDescent="0.25"/>
    <row r="7210" s="82" customFormat="1" x14ac:dyDescent="0.25"/>
    <row r="7211" s="82" customFormat="1" x14ac:dyDescent="0.25"/>
    <row r="7212" s="82" customFormat="1" x14ac:dyDescent="0.25"/>
    <row r="7213" s="82" customFormat="1" x14ac:dyDescent="0.25"/>
    <row r="7214" s="82" customFormat="1" x14ac:dyDescent="0.25"/>
    <row r="7215" s="82" customFormat="1" x14ac:dyDescent="0.25"/>
    <row r="7216" s="82" customFormat="1" x14ac:dyDescent="0.25"/>
    <row r="7217" s="82" customFormat="1" x14ac:dyDescent="0.25"/>
    <row r="7218" s="82" customFormat="1" x14ac:dyDescent="0.25"/>
    <row r="7219" s="82" customFormat="1" x14ac:dyDescent="0.25"/>
    <row r="7220" s="82" customFormat="1" x14ac:dyDescent="0.25"/>
    <row r="7221" s="82" customFormat="1" x14ac:dyDescent="0.25"/>
    <row r="7222" s="82" customFormat="1" x14ac:dyDescent="0.25"/>
    <row r="7223" s="82" customFormat="1" x14ac:dyDescent="0.25"/>
    <row r="7224" s="82" customFormat="1" x14ac:dyDescent="0.25"/>
    <row r="7225" s="82" customFormat="1" x14ac:dyDescent="0.25"/>
    <row r="7226" s="82" customFormat="1" x14ac:dyDescent="0.25"/>
    <row r="7227" s="82" customFormat="1" x14ac:dyDescent="0.25"/>
    <row r="7228" s="82" customFormat="1" x14ac:dyDescent="0.25"/>
    <row r="7229" s="82" customFormat="1" x14ac:dyDescent="0.25"/>
    <row r="7230" s="82" customFormat="1" x14ac:dyDescent="0.25"/>
    <row r="7231" s="82" customFormat="1" x14ac:dyDescent="0.25"/>
    <row r="7232" s="82" customFormat="1" x14ac:dyDescent="0.25"/>
    <row r="7233" s="82" customFormat="1" x14ac:dyDescent="0.25"/>
    <row r="7234" s="82" customFormat="1" x14ac:dyDescent="0.25"/>
    <row r="7235" s="82" customFormat="1" x14ac:dyDescent="0.25"/>
    <row r="7236" s="82" customFormat="1" x14ac:dyDescent="0.25"/>
    <row r="7237" s="82" customFormat="1" x14ac:dyDescent="0.25"/>
    <row r="7238" s="82" customFormat="1" x14ac:dyDescent="0.25"/>
    <row r="7239" s="82" customFormat="1" x14ac:dyDescent="0.25"/>
    <row r="7240" s="82" customFormat="1" x14ac:dyDescent="0.25"/>
    <row r="7241" s="82" customFormat="1" x14ac:dyDescent="0.25"/>
    <row r="7242" s="82" customFormat="1" x14ac:dyDescent="0.25"/>
    <row r="7243" s="82" customFormat="1" x14ac:dyDescent="0.25"/>
    <row r="7244" s="82" customFormat="1" x14ac:dyDescent="0.25"/>
    <row r="7245" s="82" customFormat="1" x14ac:dyDescent="0.25"/>
    <row r="7246" s="82" customFormat="1" x14ac:dyDescent="0.25"/>
    <row r="7247" s="82" customFormat="1" x14ac:dyDescent="0.25"/>
    <row r="7248" s="82" customFormat="1" x14ac:dyDescent="0.25"/>
    <row r="7249" s="82" customFormat="1" x14ac:dyDescent="0.25"/>
    <row r="7250" s="82" customFormat="1" x14ac:dyDescent="0.25"/>
    <row r="7251" s="82" customFormat="1" x14ac:dyDescent="0.25"/>
    <row r="7252" s="82" customFormat="1" x14ac:dyDescent="0.25"/>
    <row r="7253" s="82" customFormat="1" x14ac:dyDescent="0.25"/>
    <row r="7254" s="82" customFormat="1" x14ac:dyDescent="0.25"/>
    <row r="7255" s="82" customFormat="1" x14ac:dyDescent="0.25"/>
    <row r="7256" s="82" customFormat="1" x14ac:dyDescent="0.25"/>
    <row r="7257" s="82" customFormat="1" x14ac:dyDescent="0.25"/>
    <row r="7258" s="82" customFormat="1" x14ac:dyDescent="0.25"/>
    <row r="7259" s="82" customFormat="1" x14ac:dyDescent="0.25"/>
    <row r="7260" s="82" customFormat="1" x14ac:dyDescent="0.25"/>
    <row r="7261" s="82" customFormat="1" x14ac:dyDescent="0.25"/>
    <row r="7262" s="82" customFormat="1" x14ac:dyDescent="0.25"/>
    <row r="7263" s="82" customFormat="1" x14ac:dyDescent="0.25"/>
    <row r="7264" s="82" customFormat="1" x14ac:dyDescent="0.25"/>
    <row r="7265" s="82" customFormat="1" x14ac:dyDescent="0.25"/>
    <row r="7266" s="82" customFormat="1" x14ac:dyDescent="0.25"/>
    <row r="7267" s="82" customFormat="1" x14ac:dyDescent="0.25"/>
    <row r="7268" s="82" customFormat="1" x14ac:dyDescent="0.25"/>
    <row r="7269" s="82" customFormat="1" x14ac:dyDescent="0.25"/>
    <row r="7270" s="82" customFormat="1" x14ac:dyDescent="0.25"/>
    <row r="7271" s="82" customFormat="1" x14ac:dyDescent="0.25"/>
    <row r="7272" s="82" customFormat="1" x14ac:dyDescent="0.25"/>
    <row r="7273" s="82" customFormat="1" x14ac:dyDescent="0.25"/>
    <row r="7274" s="82" customFormat="1" x14ac:dyDescent="0.25"/>
    <row r="7275" s="82" customFormat="1" x14ac:dyDescent="0.25"/>
    <row r="7276" s="82" customFormat="1" x14ac:dyDescent="0.25"/>
    <row r="7277" s="82" customFormat="1" x14ac:dyDescent="0.25"/>
    <row r="7278" s="82" customFormat="1" x14ac:dyDescent="0.25"/>
    <row r="7279" s="82" customFormat="1" x14ac:dyDescent="0.25"/>
    <row r="7280" s="82" customFormat="1" x14ac:dyDescent="0.25"/>
    <row r="7281" s="82" customFormat="1" x14ac:dyDescent="0.25"/>
    <row r="7282" s="82" customFormat="1" x14ac:dyDescent="0.25"/>
    <row r="7283" s="82" customFormat="1" x14ac:dyDescent="0.25"/>
    <row r="7284" s="82" customFormat="1" x14ac:dyDescent="0.25"/>
    <row r="7285" s="82" customFormat="1" x14ac:dyDescent="0.25"/>
    <row r="7286" s="82" customFormat="1" x14ac:dyDescent="0.25"/>
    <row r="7287" s="82" customFormat="1" x14ac:dyDescent="0.25"/>
    <row r="7288" s="82" customFormat="1" x14ac:dyDescent="0.25"/>
    <row r="7289" s="82" customFormat="1" x14ac:dyDescent="0.25"/>
    <row r="7290" s="82" customFormat="1" x14ac:dyDescent="0.25"/>
    <row r="7291" s="82" customFormat="1" x14ac:dyDescent="0.25"/>
    <row r="7292" s="82" customFormat="1" x14ac:dyDescent="0.25"/>
    <row r="7293" s="82" customFormat="1" x14ac:dyDescent="0.25"/>
    <row r="7294" s="82" customFormat="1" x14ac:dyDescent="0.25"/>
    <row r="7295" s="82" customFormat="1" x14ac:dyDescent="0.25"/>
    <row r="7296" s="82" customFormat="1" x14ac:dyDescent="0.25"/>
    <row r="7297" s="82" customFormat="1" x14ac:dyDescent="0.25"/>
    <row r="7298" s="82" customFormat="1" x14ac:dyDescent="0.25"/>
    <row r="7299" s="82" customFormat="1" x14ac:dyDescent="0.25"/>
    <row r="7300" s="82" customFormat="1" x14ac:dyDescent="0.25"/>
    <row r="7301" s="82" customFormat="1" x14ac:dyDescent="0.25"/>
    <row r="7302" s="82" customFormat="1" x14ac:dyDescent="0.25"/>
    <row r="7303" s="82" customFormat="1" x14ac:dyDescent="0.25"/>
    <row r="7304" s="82" customFormat="1" x14ac:dyDescent="0.25"/>
    <row r="7305" s="82" customFormat="1" x14ac:dyDescent="0.25"/>
    <row r="7306" s="82" customFormat="1" x14ac:dyDescent="0.25"/>
    <row r="7307" s="82" customFormat="1" x14ac:dyDescent="0.25"/>
    <row r="7308" s="82" customFormat="1" x14ac:dyDescent="0.25"/>
    <row r="7309" s="82" customFormat="1" x14ac:dyDescent="0.25"/>
    <row r="7310" s="82" customFormat="1" x14ac:dyDescent="0.25"/>
    <row r="7311" s="82" customFormat="1" x14ac:dyDescent="0.25"/>
    <row r="7312" s="82" customFormat="1" x14ac:dyDescent="0.25"/>
    <row r="7313" s="82" customFormat="1" x14ac:dyDescent="0.25"/>
    <row r="7314" s="82" customFormat="1" x14ac:dyDescent="0.25"/>
    <row r="7315" s="82" customFormat="1" x14ac:dyDescent="0.25"/>
    <row r="7316" s="82" customFormat="1" x14ac:dyDescent="0.25"/>
    <row r="7317" s="82" customFormat="1" x14ac:dyDescent="0.25"/>
    <row r="7318" s="82" customFormat="1" x14ac:dyDescent="0.25"/>
    <row r="7319" s="82" customFormat="1" x14ac:dyDescent="0.25"/>
    <row r="7320" s="82" customFormat="1" x14ac:dyDescent="0.25"/>
    <row r="7321" s="82" customFormat="1" x14ac:dyDescent="0.25"/>
    <row r="7322" s="82" customFormat="1" x14ac:dyDescent="0.25"/>
    <row r="7323" s="82" customFormat="1" x14ac:dyDescent="0.25"/>
    <row r="7324" s="82" customFormat="1" x14ac:dyDescent="0.25"/>
    <row r="7325" s="82" customFormat="1" x14ac:dyDescent="0.25"/>
    <row r="7326" s="82" customFormat="1" x14ac:dyDescent="0.25"/>
    <row r="7327" s="82" customFormat="1" x14ac:dyDescent="0.25"/>
    <row r="7328" s="82" customFormat="1" x14ac:dyDescent="0.25"/>
    <row r="7329" s="82" customFormat="1" x14ac:dyDescent="0.25"/>
    <row r="7330" s="82" customFormat="1" x14ac:dyDescent="0.25"/>
    <row r="7331" s="82" customFormat="1" x14ac:dyDescent="0.25"/>
    <row r="7332" s="82" customFormat="1" x14ac:dyDescent="0.25"/>
    <row r="7333" s="82" customFormat="1" x14ac:dyDescent="0.25"/>
    <row r="7334" s="82" customFormat="1" x14ac:dyDescent="0.25"/>
    <row r="7335" s="82" customFormat="1" x14ac:dyDescent="0.25"/>
    <row r="7336" s="82" customFormat="1" x14ac:dyDescent="0.25"/>
    <row r="7337" s="82" customFormat="1" x14ac:dyDescent="0.25"/>
    <row r="7338" s="82" customFormat="1" x14ac:dyDescent="0.25"/>
    <row r="7339" s="82" customFormat="1" x14ac:dyDescent="0.25"/>
    <row r="7340" s="82" customFormat="1" x14ac:dyDescent="0.25"/>
    <row r="7341" s="82" customFormat="1" x14ac:dyDescent="0.25"/>
    <row r="7342" s="82" customFormat="1" x14ac:dyDescent="0.25"/>
    <row r="7343" s="82" customFormat="1" x14ac:dyDescent="0.25"/>
    <row r="7344" s="82" customFormat="1" x14ac:dyDescent="0.25"/>
    <row r="7345" s="82" customFormat="1" x14ac:dyDescent="0.25"/>
    <row r="7346" s="82" customFormat="1" x14ac:dyDescent="0.25"/>
    <row r="7347" s="82" customFormat="1" x14ac:dyDescent="0.25"/>
    <row r="7348" s="82" customFormat="1" x14ac:dyDescent="0.25"/>
    <row r="7349" s="82" customFormat="1" x14ac:dyDescent="0.25"/>
    <row r="7350" s="82" customFormat="1" x14ac:dyDescent="0.25"/>
    <row r="7351" s="82" customFormat="1" x14ac:dyDescent="0.25"/>
    <row r="7352" s="82" customFormat="1" x14ac:dyDescent="0.25"/>
    <row r="7353" s="82" customFormat="1" x14ac:dyDescent="0.25"/>
    <row r="7354" s="82" customFormat="1" x14ac:dyDescent="0.25"/>
    <row r="7355" s="82" customFormat="1" x14ac:dyDescent="0.25"/>
    <row r="7356" s="82" customFormat="1" x14ac:dyDescent="0.25"/>
    <row r="7357" s="82" customFormat="1" x14ac:dyDescent="0.25"/>
    <row r="7358" s="82" customFormat="1" x14ac:dyDescent="0.25"/>
    <row r="7359" s="82" customFormat="1" x14ac:dyDescent="0.25"/>
    <row r="7360" s="82" customFormat="1" x14ac:dyDescent="0.25"/>
    <row r="7361" s="82" customFormat="1" x14ac:dyDescent="0.25"/>
    <row r="7362" s="82" customFormat="1" x14ac:dyDescent="0.25"/>
    <row r="7363" s="82" customFormat="1" x14ac:dyDescent="0.25"/>
    <row r="7364" s="82" customFormat="1" x14ac:dyDescent="0.25"/>
    <row r="7365" s="82" customFormat="1" x14ac:dyDescent="0.25"/>
    <row r="7366" s="82" customFormat="1" x14ac:dyDescent="0.25"/>
    <row r="7367" s="82" customFormat="1" x14ac:dyDescent="0.25"/>
    <row r="7368" s="82" customFormat="1" x14ac:dyDescent="0.25"/>
    <row r="7369" s="82" customFormat="1" x14ac:dyDescent="0.25"/>
    <row r="7370" s="82" customFormat="1" x14ac:dyDescent="0.25"/>
    <row r="7371" s="82" customFormat="1" x14ac:dyDescent="0.25"/>
    <row r="7372" s="82" customFormat="1" x14ac:dyDescent="0.25"/>
    <row r="7373" s="82" customFormat="1" x14ac:dyDescent="0.25"/>
    <row r="7374" s="82" customFormat="1" x14ac:dyDescent="0.25"/>
    <row r="7375" s="82" customFormat="1" x14ac:dyDescent="0.25"/>
    <row r="7376" s="82" customFormat="1" x14ac:dyDescent="0.25"/>
    <row r="7377" s="82" customFormat="1" x14ac:dyDescent="0.25"/>
    <row r="7378" s="82" customFormat="1" x14ac:dyDescent="0.25"/>
    <row r="7379" s="82" customFormat="1" x14ac:dyDescent="0.25"/>
    <row r="7380" s="82" customFormat="1" x14ac:dyDescent="0.25"/>
    <row r="7381" s="82" customFormat="1" x14ac:dyDescent="0.25"/>
    <row r="7382" s="82" customFormat="1" x14ac:dyDescent="0.25"/>
    <row r="7383" s="82" customFormat="1" x14ac:dyDescent="0.25"/>
    <row r="7384" s="82" customFormat="1" x14ac:dyDescent="0.25"/>
    <row r="7385" s="82" customFormat="1" x14ac:dyDescent="0.25"/>
    <row r="7386" s="82" customFormat="1" x14ac:dyDescent="0.25"/>
    <row r="7387" s="82" customFormat="1" x14ac:dyDescent="0.25"/>
    <row r="7388" s="82" customFormat="1" x14ac:dyDescent="0.25"/>
    <row r="7389" s="82" customFormat="1" x14ac:dyDescent="0.25"/>
    <row r="7390" s="82" customFormat="1" x14ac:dyDescent="0.25"/>
    <row r="7391" s="82" customFormat="1" x14ac:dyDescent="0.25"/>
    <row r="7392" s="82" customFormat="1" x14ac:dyDescent="0.25"/>
    <row r="7393" s="82" customFormat="1" x14ac:dyDescent="0.25"/>
    <row r="7394" s="82" customFormat="1" x14ac:dyDescent="0.25"/>
    <row r="7395" s="82" customFormat="1" x14ac:dyDescent="0.25"/>
    <row r="7396" s="82" customFormat="1" x14ac:dyDescent="0.25"/>
    <row r="7397" s="82" customFormat="1" x14ac:dyDescent="0.25"/>
    <row r="7398" s="82" customFormat="1" x14ac:dyDescent="0.25"/>
    <row r="7399" s="82" customFormat="1" x14ac:dyDescent="0.25"/>
    <row r="7400" s="82" customFormat="1" x14ac:dyDescent="0.25"/>
    <row r="7401" s="82" customFormat="1" x14ac:dyDescent="0.25"/>
    <row r="7402" s="82" customFormat="1" x14ac:dyDescent="0.25"/>
    <row r="7403" s="82" customFormat="1" x14ac:dyDescent="0.25"/>
    <row r="7404" s="82" customFormat="1" x14ac:dyDescent="0.25"/>
    <row r="7405" s="82" customFormat="1" x14ac:dyDescent="0.25"/>
    <row r="7406" s="82" customFormat="1" x14ac:dyDescent="0.25"/>
    <row r="7407" s="82" customFormat="1" x14ac:dyDescent="0.25"/>
    <row r="7408" s="82" customFormat="1" x14ac:dyDescent="0.25"/>
    <row r="7409" s="82" customFormat="1" x14ac:dyDescent="0.25"/>
    <row r="7410" s="82" customFormat="1" x14ac:dyDescent="0.25"/>
    <row r="7411" s="82" customFormat="1" x14ac:dyDescent="0.25"/>
    <row r="7412" s="82" customFormat="1" x14ac:dyDescent="0.25"/>
    <row r="7413" s="82" customFormat="1" x14ac:dyDescent="0.25"/>
    <row r="7414" s="82" customFormat="1" x14ac:dyDescent="0.25"/>
    <row r="7415" s="82" customFormat="1" x14ac:dyDescent="0.25"/>
    <row r="7416" s="82" customFormat="1" x14ac:dyDescent="0.25"/>
    <row r="7417" s="82" customFormat="1" x14ac:dyDescent="0.25"/>
    <row r="7418" s="82" customFormat="1" x14ac:dyDescent="0.25"/>
    <row r="7419" s="82" customFormat="1" x14ac:dyDescent="0.25"/>
    <row r="7420" s="82" customFormat="1" x14ac:dyDescent="0.25"/>
    <row r="7421" s="82" customFormat="1" x14ac:dyDescent="0.25"/>
    <row r="7422" s="82" customFormat="1" x14ac:dyDescent="0.25"/>
    <row r="7423" s="82" customFormat="1" x14ac:dyDescent="0.25"/>
    <row r="7424" s="82" customFormat="1" x14ac:dyDescent="0.25"/>
    <row r="7425" s="82" customFormat="1" x14ac:dyDescent="0.25"/>
    <row r="7426" s="82" customFormat="1" x14ac:dyDescent="0.25"/>
    <row r="7427" s="82" customFormat="1" x14ac:dyDescent="0.25"/>
    <row r="7428" s="82" customFormat="1" x14ac:dyDescent="0.25"/>
    <row r="7429" s="82" customFormat="1" x14ac:dyDescent="0.25"/>
    <row r="7430" s="82" customFormat="1" x14ac:dyDescent="0.25"/>
    <row r="7431" s="82" customFormat="1" x14ac:dyDescent="0.25"/>
    <row r="7432" s="82" customFormat="1" x14ac:dyDescent="0.25"/>
    <row r="7433" s="82" customFormat="1" x14ac:dyDescent="0.25"/>
    <row r="7434" s="82" customFormat="1" x14ac:dyDescent="0.25"/>
    <row r="7435" s="82" customFormat="1" x14ac:dyDescent="0.25"/>
    <row r="7436" s="82" customFormat="1" x14ac:dyDescent="0.25"/>
    <row r="7437" s="82" customFormat="1" x14ac:dyDescent="0.25"/>
    <row r="7438" s="82" customFormat="1" x14ac:dyDescent="0.25"/>
    <row r="7439" s="82" customFormat="1" x14ac:dyDescent="0.25"/>
    <row r="7440" s="82" customFormat="1" x14ac:dyDescent="0.25"/>
    <row r="7441" s="82" customFormat="1" x14ac:dyDescent="0.25"/>
    <row r="7442" s="82" customFormat="1" x14ac:dyDescent="0.25"/>
    <row r="7443" s="82" customFormat="1" x14ac:dyDescent="0.25"/>
    <row r="7444" s="82" customFormat="1" x14ac:dyDescent="0.25"/>
    <row r="7445" s="82" customFormat="1" x14ac:dyDescent="0.25"/>
    <row r="7446" s="82" customFormat="1" x14ac:dyDescent="0.25"/>
    <row r="7447" s="82" customFormat="1" x14ac:dyDescent="0.25"/>
    <row r="7448" s="82" customFormat="1" x14ac:dyDescent="0.25"/>
    <row r="7449" s="82" customFormat="1" x14ac:dyDescent="0.25"/>
    <row r="7450" s="82" customFormat="1" x14ac:dyDescent="0.25"/>
    <row r="7451" s="82" customFormat="1" x14ac:dyDescent="0.25"/>
    <row r="7452" s="82" customFormat="1" x14ac:dyDescent="0.25"/>
    <row r="7453" s="82" customFormat="1" x14ac:dyDescent="0.25"/>
    <row r="7454" s="82" customFormat="1" x14ac:dyDescent="0.25"/>
    <row r="7455" s="82" customFormat="1" x14ac:dyDescent="0.25"/>
    <row r="7456" s="82" customFormat="1" x14ac:dyDescent="0.25"/>
    <row r="7457" s="82" customFormat="1" x14ac:dyDescent="0.25"/>
    <row r="7458" s="82" customFormat="1" x14ac:dyDescent="0.25"/>
    <row r="7459" s="82" customFormat="1" x14ac:dyDescent="0.25"/>
    <row r="7460" s="82" customFormat="1" x14ac:dyDescent="0.25"/>
    <row r="7461" s="82" customFormat="1" x14ac:dyDescent="0.25"/>
    <row r="7462" s="82" customFormat="1" x14ac:dyDescent="0.25"/>
    <row r="7463" s="82" customFormat="1" x14ac:dyDescent="0.25"/>
    <row r="7464" s="82" customFormat="1" x14ac:dyDescent="0.25"/>
    <row r="7465" s="82" customFormat="1" x14ac:dyDescent="0.25"/>
    <row r="7466" s="82" customFormat="1" x14ac:dyDescent="0.25"/>
    <row r="7467" s="82" customFormat="1" x14ac:dyDescent="0.25"/>
    <row r="7468" s="82" customFormat="1" x14ac:dyDescent="0.25"/>
    <row r="7469" s="82" customFormat="1" x14ac:dyDescent="0.25"/>
    <row r="7470" s="82" customFormat="1" x14ac:dyDescent="0.25"/>
    <row r="7471" s="82" customFormat="1" x14ac:dyDescent="0.25"/>
    <row r="7472" s="82" customFormat="1" x14ac:dyDescent="0.25"/>
    <row r="7473" s="82" customFormat="1" x14ac:dyDescent="0.25"/>
    <row r="7474" s="82" customFormat="1" x14ac:dyDescent="0.25"/>
    <row r="7475" s="82" customFormat="1" x14ac:dyDescent="0.25"/>
    <row r="7476" s="82" customFormat="1" x14ac:dyDescent="0.25"/>
    <row r="7477" s="82" customFormat="1" x14ac:dyDescent="0.25"/>
    <row r="7478" s="82" customFormat="1" x14ac:dyDescent="0.25"/>
    <row r="7479" s="82" customFormat="1" x14ac:dyDescent="0.25"/>
    <row r="7480" s="82" customFormat="1" x14ac:dyDescent="0.25"/>
    <row r="7481" s="82" customFormat="1" x14ac:dyDescent="0.25"/>
    <row r="7482" s="82" customFormat="1" x14ac:dyDescent="0.25"/>
    <row r="7483" s="82" customFormat="1" x14ac:dyDescent="0.25"/>
    <row r="7484" s="82" customFormat="1" x14ac:dyDescent="0.25"/>
    <row r="7485" s="82" customFormat="1" x14ac:dyDescent="0.25"/>
    <row r="7486" s="82" customFormat="1" x14ac:dyDescent="0.25"/>
    <row r="7487" s="82" customFormat="1" x14ac:dyDescent="0.25"/>
    <row r="7488" s="82" customFormat="1" x14ac:dyDescent="0.25"/>
    <row r="7489" s="82" customFormat="1" x14ac:dyDescent="0.25"/>
    <row r="7490" s="82" customFormat="1" x14ac:dyDescent="0.25"/>
    <row r="7491" s="82" customFormat="1" x14ac:dyDescent="0.25"/>
    <row r="7492" s="82" customFormat="1" x14ac:dyDescent="0.25"/>
    <row r="7493" s="82" customFormat="1" x14ac:dyDescent="0.25"/>
    <row r="7494" s="82" customFormat="1" x14ac:dyDescent="0.25"/>
    <row r="7495" s="82" customFormat="1" x14ac:dyDescent="0.25"/>
    <row r="7496" s="82" customFormat="1" x14ac:dyDescent="0.25"/>
    <row r="7497" s="82" customFormat="1" x14ac:dyDescent="0.25"/>
    <row r="7498" s="82" customFormat="1" x14ac:dyDescent="0.25"/>
    <row r="7499" s="82" customFormat="1" x14ac:dyDescent="0.25"/>
    <row r="7500" s="82" customFormat="1" x14ac:dyDescent="0.25"/>
    <row r="7501" s="82" customFormat="1" x14ac:dyDescent="0.25"/>
    <row r="7502" s="82" customFormat="1" x14ac:dyDescent="0.25"/>
    <row r="7503" s="82" customFormat="1" x14ac:dyDescent="0.25"/>
    <row r="7504" s="82" customFormat="1" x14ac:dyDescent="0.25"/>
    <row r="7505" s="82" customFormat="1" x14ac:dyDescent="0.25"/>
    <row r="7506" s="82" customFormat="1" x14ac:dyDescent="0.25"/>
    <row r="7507" s="82" customFormat="1" x14ac:dyDescent="0.25"/>
    <row r="7508" s="82" customFormat="1" x14ac:dyDescent="0.25"/>
    <row r="7509" s="82" customFormat="1" x14ac:dyDescent="0.25"/>
    <row r="7510" s="82" customFormat="1" x14ac:dyDescent="0.25"/>
    <row r="7511" s="82" customFormat="1" x14ac:dyDescent="0.25"/>
    <row r="7512" s="82" customFormat="1" x14ac:dyDescent="0.25"/>
    <row r="7513" s="82" customFormat="1" x14ac:dyDescent="0.25"/>
    <row r="7514" s="82" customFormat="1" x14ac:dyDescent="0.25"/>
    <row r="7515" s="82" customFormat="1" x14ac:dyDescent="0.25"/>
    <row r="7516" s="82" customFormat="1" x14ac:dyDescent="0.25"/>
    <row r="7517" s="82" customFormat="1" x14ac:dyDescent="0.25"/>
    <row r="7518" s="82" customFormat="1" x14ac:dyDescent="0.25"/>
    <row r="7519" s="82" customFormat="1" x14ac:dyDescent="0.25"/>
    <row r="7520" s="82" customFormat="1" x14ac:dyDescent="0.25"/>
    <row r="7521" s="82" customFormat="1" x14ac:dyDescent="0.25"/>
    <row r="7522" s="82" customFormat="1" x14ac:dyDescent="0.25"/>
    <row r="7523" s="82" customFormat="1" x14ac:dyDescent="0.25"/>
    <row r="7524" s="82" customFormat="1" x14ac:dyDescent="0.25"/>
    <row r="7525" s="82" customFormat="1" x14ac:dyDescent="0.25"/>
    <row r="7526" s="82" customFormat="1" x14ac:dyDescent="0.25"/>
    <row r="7527" s="82" customFormat="1" x14ac:dyDescent="0.25"/>
    <row r="7528" s="82" customFormat="1" x14ac:dyDescent="0.25"/>
    <row r="7529" s="82" customFormat="1" x14ac:dyDescent="0.25"/>
    <row r="7530" s="82" customFormat="1" x14ac:dyDescent="0.25"/>
    <row r="7531" s="82" customFormat="1" x14ac:dyDescent="0.25"/>
    <row r="7532" s="82" customFormat="1" x14ac:dyDescent="0.25"/>
    <row r="7533" s="82" customFormat="1" x14ac:dyDescent="0.25"/>
    <row r="7534" s="82" customFormat="1" x14ac:dyDescent="0.25"/>
    <row r="7535" s="82" customFormat="1" x14ac:dyDescent="0.25"/>
    <row r="7536" s="82" customFormat="1" x14ac:dyDescent="0.25"/>
    <row r="7537" s="82" customFormat="1" x14ac:dyDescent="0.25"/>
    <row r="7538" s="82" customFormat="1" x14ac:dyDescent="0.25"/>
    <row r="7539" s="82" customFormat="1" x14ac:dyDescent="0.25"/>
    <row r="7540" s="82" customFormat="1" x14ac:dyDescent="0.25"/>
    <row r="7541" s="82" customFormat="1" x14ac:dyDescent="0.25"/>
    <row r="7542" s="82" customFormat="1" x14ac:dyDescent="0.25"/>
    <row r="7543" s="82" customFormat="1" x14ac:dyDescent="0.25"/>
    <row r="7544" s="82" customFormat="1" x14ac:dyDescent="0.25"/>
    <row r="7545" s="82" customFormat="1" x14ac:dyDescent="0.25"/>
    <row r="7546" s="82" customFormat="1" x14ac:dyDescent="0.25"/>
    <row r="7547" s="82" customFormat="1" x14ac:dyDescent="0.25"/>
    <row r="7548" s="82" customFormat="1" x14ac:dyDescent="0.25"/>
    <row r="7549" s="82" customFormat="1" x14ac:dyDescent="0.25"/>
    <row r="7550" s="82" customFormat="1" x14ac:dyDescent="0.25"/>
    <row r="7551" s="82" customFormat="1" x14ac:dyDescent="0.25"/>
    <row r="7552" s="82" customFormat="1" x14ac:dyDescent="0.25"/>
    <row r="7553" s="82" customFormat="1" x14ac:dyDescent="0.25"/>
    <row r="7554" s="82" customFormat="1" x14ac:dyDescent="0.25"/>
    <row r="7555" s="82" customFormat="1" x14ac:dyDescent="0.25"/>
    <row r="7556" s="82" customFormat="1" x14ac:dyDescent="0.25"/>
    <row r="7557" s="82" customFormat="1" x14ac:dyDescent="0.25"/>
    <row r="7558" s="82" customFormat="1" x14ac:dyDescent="0.25"/>
    <row r="7559" s="82" customFormat="1" x14ac:dyDescent="0.25"/>
    <row r="7560" s="82" customFormat="1" x14ac:dyDescent="0.25"/>
    <row r="7561" s="82" customFormat="1" x14ac:dyDescent="0.25"/>
    <row r="7562" s="82" customFormat="1" x14ac:dyDescent="0.25"/>
    <row r="7563" s="82" customFormat="1" x14ac:dyDescent="0.25"/>
    <row r="7564" s="82" customFormat="1" x14ac:dyDescent="0.25"/>
    <row r="7565" s="82" customFormat="1" x14ac:dyDescent="0.25"/>
    <row r="7566" s="82" customFormat="1" x14ac:dyDescent="0.25"/>
    <row r="7567" s="82" customFormat="1" x14ac:dyDescent="0.25"/>
    <row r="7568" s="82" customFormat="1" x14ac:dyDescent="0.25"/>
    <row r="7569" s="82" customFormat="1" x14ac:dyDescent="0.25"/>
    <row r="7570" s="82" customFormat="1" x14ac:dyDescent="0.25"/>
    <row r="7571" s="82" customFormat="1" x14ac:dyDescent="0.25"/>
    <row r="7572" s="82" customFormat="1" x14ac:dyDescent="0.25"/>
    <row r="7573" s="82" customFormat="1" x14ac:dyDescent="0.25"/>
    <row r="7574" s="82" customFormat="1" x14ac:dyDescent="0.25"/>
    <row r="7575" s="82" customFormat="1" x14ac:dyDescent="0.25"/>
    <row r="7576" s="82" customFormat="1" x14ac:dyDescent="0.25"/>
    <row r="7577" s="82" customFormat="1" x14ac:dyDescent="0.25"/>
    <row r="7578" s="82" customFormat="1" x14ac:dyDescent="0.25"/>
    <row r="7579" s="82" customFormat="1" x14ac:dyDescent="0.25"/>
    <row r="7580" s="82" customFormat="1" x14ac:dyDescent="0.25"/>
    <row r="7581" s="82" customFormat="1" x14ac:dyDescent="0.25"/>
    <row r="7582" s="82" customFormat="1" x14ac:dyDescent="0.25"/>
    <row r="7583" s="82" customFormat="1" x14ac:dyDescent="0.25"/>
    <row r="7584" s="82" customFormat="1" x14ac:dyDescent="0.25"/>
    <row r="7585" s="82" customFormat="1" x14ac:dyDescent="0.25"/>
    <row r="7586" s="82" customFormat="1" x14ac:dyDescent="0.25"/>
    <row r="7587" s="82" customFormat="1" x14ac:dyDescent="0.25"/>
    <row r="7588" s="82" customFormat="1" x14ac:dyDescent="0.25"/>
    <row r="7589" s="82" customFormat="1" x14ac:dyDescent="0.25"/>
    <row r="7590" s="82" customFormat="1" x14ac:dyDescent="0.25"/>
    <row r="7591" s="82" customFormat="1" x14ac:dyDescent="0.25"/>
    <row r="7592" s="82" customFormat="1" x14ac:dyDescent="0.25"/>
    <row r="7593" s="82" customFormat="1" x14ac:dyDescent="0.25"/>
    <row r="7594" s="82" customFormat="1" x14ac:dyDescent="0.25"/>
    <row r="7595" s="82" customFormat="1" x14ac:dyDescent="0.25"/>
    <row r="7596" s="82" customFormat="1" x14ac:dyDescent="0.25"/>
    <row r="7597" s="82" customFormat="1" x14ac:dyDescent="0.25"/>
    <row r="7598" s="82" customFormat="1" x14ac:dyDescent="0.25"/>
    <row r="7599" s="82" customFormat="1" x14ac:dyDescent="0.25"/>
    <row r="7600" s="82" customFormat="1" x14ac:dyDescent="0.25"/>
    <row r="7601" s="82" customFormat="1" x14ac:dyDescent="0.25"/>
    <row r="7602" s="82" customFormat="1" x14ac:dyDescent="0.25"/>
    <row r="7603" s="82" customFormat="1" x14ac:dyDescent="0.25"/>
    <row r="7604" s="82" customFormat="1" x14ac:dyDescent="0.25"/>
    <row r="7605" s="82" customFormat="1" x14ac:dyDescent="0.25"/>
    <row r="7606" s="82" customFormat="1" x14ac:dyDescent="0.25"/>
    <row r="7607" s="82" customFormat="1" x14ac:dyDescent="0.25"/>
    <row r="7608" s="82" customFormat="1" x14ac:dyDescent="0.25"/>
    <row r="7609" s="82" customFormat="1" x14ac:dyDescent="0.25"/>
    <row r="7610" s="82" customFormat="1" x14ac:dyDescent="0.25"/>
    <row r="7611" s="82" customFormat="1" x14ac:dyDescent="0.25"/>
    <row r="7612" s="82" customFormat="1" x14ac:dyDescent="0.25"/>
    <row r="7613" s="82" customFormat="1" x14ac:dyDescent="0.25"/>
    <row r="7614" s="82" customFormat="1" x14ac:dyDescent="0.25"/>
    <row r="7615" s="82" customFormat="1" x14ac:dyDescent="0.25"/>
    <row r="7616" s="82" customFormat="1" x14ac:dyDescent="0.25"/>
    <row r="7617" s="82" customFormat="1" x14ac:dyDescent="0.25"/>
    <row r="7618" s="82" customFormat="1" x14ac:dyDescent="0.25"/>
    <row r="7619" s="82" customFormat="1" x14ac:dyDescent="0.25"/>
    <row r="7620" s="82" customFormat="1" x14ac:dyDescent="0.25"/>
    <row r="7621" s="82" customFormat="1" x14ac:dyDescent="0.25"/>
    <row r="7622" s="82" customFormat="1" x14ac:dyDescent="0.25"/>
    <row r="7623" s="82" customFormat="1" x14ac:dyDescent="0.25"/>
    <row r="7624" s="82" customFormat="1" x14ac:dyDescent="0.25"/>
    <row r="7625" s="82" customFormat="1" x14ac:dyDescent="0.25"/>
    <row r="7626" s="82" customFormat="1" x14ac:dyDescent="0.25"/>
    <row r="7627" s="82" customFormat="1" x14ac:dyDescent="0.25"/>
    <row r="7628" s="82" customFormat="1" x14ac:dyDescent="0.25"/>
    <row r="7629" s="82" customFormat="1" x14ac:dyDescent="0.25"/>
    <row r="7630" s="82" customFormat="1" x14ac:dyDescent="0.25"/>
    <row r="7631" s="82" customFormat="1" x14ac:dyDescent="0.25"/>
    <row r="7632" s="82" customFormat="1" x14ac:dyDescent="0.25"/>
    <row r="7633" s="82" customFormat="1" x14ac:dyDescent="0.25"/>
    <row r="7634" s="82" customFormat="1" x14ac:dyDescent="0.25"/>
    <row r="7635" s="82" customFormat="1" x14ac:dyDescent="0.25"/>
    <row r="7636" s="82" customFormat="1" x14ac:dyDescent="0.25"/>
    <row r="7637" s="82" customFormat="1" x14ac:dyDescent="0.25"/>
    <row r="7638" s="82" customFormat="1" x14ac:dyDescent="0.25"/>
    <row r="7639" s="82" customFormat="1" x14ac:dyDescent="0.25"/>
    <row r="7640" s="82" customFormat="1" x14ac:dyDescent="0.25"/>
    <row r="7641" s="82" customFormat="1" x14ac:dyDescent="0.25"/>
    <row r="7642" s="82" customFormat="1" x14ac:dyDescent="0.25"/>
    <row r="7643" s="82" customFormat="1" x14ac:dyDescent="0.25"/>
    <row r="7644" s="82" customFormat="1" x14ac:dyDescent="0.25"/>
    <row r="7645" s="82" customFormat="1" x14ac:dyDescent="0.25"/>
    <row r="7646" s="82" customFormat="1" x14ac:dyDescent="0.25"/>
    <row r="7647" s="82" customFormat="1" x14ac:dyDescent="0.25"/>
    <row r="7648" s="82" customFormat="1" x14ac:dyDescent="0.25"/>
    <row r="7649" s="82" customFormat="1" x14ac:dyDescent="0.25"/>
    <row r="7650" s="82" customFormat="1" x14ac:dyDescent="0.25"/>
    <row r="7651" s="82" customFormat="1" x14ac:dyDescent="0.25"/>
    <row r="7652" s="82" customFormat="1" x14ac:dyDescent="0.25"/>
    <row r="7653" s="82" customFormat="1" x14ac:dyDescent="0.25"/>
    <row r="7654" s="82" customFormat="1" x14ac:dyDescent="0.25"/>
    <row r="7655" s="82" customFormat="1" x14ac:dyDescent="0.25"/>
    <row r="7656" s="82" customFormat="1" x14ac:dyDescent="0.25"/>
    <row r="7657" s="82" customFormat="1" x14ac:dyDescent="0.25"/>
    <row r="7658" s="82" customFormat="1" x14ac:dyDescent="0.25"/>
    <row r="7659" s="82" customFormat="1" x14ac:dyDescent="0.25"/>
    <row r="7660" s="82" customFormat="1" x14ac:dyDescent="0.25"/>
    <row r="7661" s="82" customFormat="1" x14ac:dyDescent="0.25"/>
    <row r="7662" s="82" customFormat="1" x14ac:dyDescent="0.25"/>
    <row r="7663" s="82" customFormat="1" x14ac:dyDescent="0.25"/>
    <row r="7664" s="82" customFormat="1" x14ac:dyDescent="0.25"/>
    <row r="7665" s="82" customFormat="1" x14ac:dyDescent="0.25"/>
    <row r="7666" s="82" customFormat="1" x14ac:dyDescent="0.25"/>
    <row r="7667" s="82" customFormat="1" x14ac:dyDescent="0.25"/>
    <row r="7668" s="82" customFormat="1" x14ac:dyDescent="0.25"/>
    <row r="7669" s="82" customFormat="1" x14ac:dyDescent="0.25"/>
    <row r="7670" s="82" customFormat="1" x14ac:dyDescent="0.25"/>
    <row r="7671" s="82" customFormat="1" x14ac:dyDescent="0.25"/>
    <row r="7672" s="82" customFormat="1" x14ac:dyDescent="0.25"/>
    <row r="7673" s="82" customFormat="1" x14ac:dyDescent="0.25"/>
    <row r="7674" s="82" customFormat="1" x14ac:dyDescent="0.25"/>
    <row r="7675" s="82" customFormat="1" x14ac:dyDescent="0.25"/>
    <row r="7676" s="82" customFormat="1" x14ac:dyDescent="0.25"/>
    <row r="7677" s="82" customFormat="1" x14ac:dyDescent="0.25"/>
    <row r="7678" s="82" customFormat="1" x14ac:dyDescent="0.25"/>
    <row r="7679" s="82" customFormat="1" x14ac:dyDescent="0.25"/>
    <row r="7680" s="82" customFormat="1" x14ac:dyDescent="0.25"/>
    <row r="7681" s="82" customFormat="1" x14ac:dyDescent="0.25"/>
    <row r="7682" s="82" customFormat="1" x14ac:dyDescent="0.25"/>
    <row r="7683" s="82" customFormat="1" x14ac:dyDescent="0.25"/>
    <row r="7684" s="82" customFormat="1" x14ac:dyDescent="0.25"/>
    <row r="7685" s="82" customFormat="1" x14ac:dyDescent="0.25"/>
    <row r="7686" s="82" customFormat="1" x14ac:dyDescent="0.25"/>
    <row r="7687" s="82" customFormat="1" x14ac:dyDescent="0.25"/>
    <row r="7688" s="82" customFormat="1" x14ac:dyDescent="0.25"/>
    <row r="7689" s="82" customFormat="1" x14ac:dyDescent="0.25"/>
    <row r="7690" s="82" customFormat="1" x14ac:dyDescent="0.25"/>
    <row r="7691" s="82" customFormat="1" x14ac:dyDescent="0.25"/>
    <row r="7692" s="82" customFormat="1" x14ac:dyDescent="0.25"/>
    <row r="7693" s="82" customFormat="1" x14ac:dyDescent="0.25"/>
    <row r="7694" s="82" customFormat="1" x14ac:dyDescent="0.25"/>
    <row r="7695" s="82" customFormat="1" x14ac:dyDescent="0.25"/>
    <row r="7696" s="82" customFormat="1" x14ac:dyDescent="0.25"/>
    <row r="7697" s="82" customFormat="1" x14ac:dyDescent="0.25"/>
    <row r="7698" s="82" customFormat="1" x14ac:dyDescent="0.25"/>
    <row r="7699" s="82" customFormat="1" x14ac:dyDescent="0.25"/>
    <row r="7700" s="82" customFormat="1" x14ac:dyDescent="0.25"/>
    <row r="7701" s="82" customFormat="1" x14ac:dyDescent="0.25"/>
    <row r="7702" s="82" customFormat="1" x14ac:dyDescent="0.25"/>
    <row r="7703" s="82" customFormat="1" x14ac:dyDescent="0.25"/>
    <row r="7704" s="82" customFormat="1" x14ac:dyDescent="0.25"/>
    <row r="7705" s="82" customFormat="1" x14ac:dyDescent="0.25"/>
    <row r="7706" s="82" customFormat="1" x14ac:dyDescent="0.25"/>
    <row r="7707" s="82" customFormat="1" x14ac:dyDescent="0.25"/>
    <row r="7708" s="82" customFormat="1" x14ac:dyDescent="0.25"/>
    <row r="7709" s="82" customFormat="1" x14ac:dyDescent="0.25"/>
    <row r="7710" s="82" customFormat="1" x14ac:dyDescent="0.25"/>
    <row r="7711" s="82" customFormat="1" x14ac:dyDescent="0.25"/>
    <row r="7712" s="82" customFormat="1" x14ac:dyDescent="0.25"/>
    <row r="7713" s="82" customFormat="1" x14ac:dyDescent="0.25"/>
    <row r="7714" s="82" customFormat="1" x14ac:dyDescent="0.25"/>
    <row r="7715" s="82" customFormat="1" x14ac:dyDescent="0.25"/>
    <row r="7716" s="82" customFormat="1" x14ac:dyDescent="0.25"/>
    <row r="7717" s="82" customFormat="1" x14ac:dyDescent="0.25"/>
    <row r="7718" s="82" customFormat="1" x14ac:dyDescent="0.25"/>
    <row r="7719" s="82" customFormat="1" x14ac:dyDescent="0.25"/>
    <row r="7720" s="82" customFormat="1" x14ac:dyDescent="0.25"/>
    <row r="7721" s="82" customFormat="1" x14ac:dyDescent="0.25"/>
    <row r="7722" s="82" customFormat="1" x14ac:dyDescent="0.25"/>
    <row r="7723" s="82" customFormat="1" x14ac:dyDescent="0.25"/>
    <row r="7724" s="82" customFormat="1" x14ac:dyDescent="0.25"/>
    <row r="7725" s="82" customFormat="1" x14ac:dyDescent="0.25"/>
    <row r="7726" s="82" customFormat="1" x14ac:dyDescent="0.25"/>
    <row r="7727" s="82" customFormat="1" x14ac:dyDescent="0.25"/>
    <row r="7728" s="82" customFormat="1" x14ac:dyDescent="0.25"/>
    <row r="7729" s="82" customFormat="1" x14ac:dyDescent="0.25"/>
    <row r="7730" s="82" customFormat="1" x14ac:dyDescent="0.25"/>
    <row r="7731" s="82" customFormat="1" x14ac:dyDescent="0.25"/>
    <row r="7732" s="82" customFormat="1" x14ac:dyDescent="0.25"/>
    <row r="7733" s="82" customFormat="1" x14ac:dyDescent="0.25"/>
    <row r="7734" s="82" customFormat="1" x14ac:dyDescent="0.25"/>
    <row r="7735" s="82" customFormat="1" x14ac:dyDescent="0.25"/>
    <row r="7736" s="82" customFormat="1" x14ac:dyDescent="0.25"/>
    <row r="7737" s="82" customFormat="1" x14ac:dyDescent="0.25"/>
    <row r="7738" s="82" customFormat="1" x14ac:dyDescent="0.25"/>
    <row r="7739" s="82" customFormat="1" x14ac:dyDescent="0.25"/>
    <row r="7740" s="82" customFormat="1" x14ac:dyDescent="0.25"/>
    <row r="7741" s="82" customFormat="1" x14ac:dyDescent="0.25"/>
    <row r="7742" s="82" customFormat="1" x14ac:dyDescent="0.25"/>
    <row r="7743" s="82" customFormat="1" x14ac:dyDescent="0.25"/>
    <row r="7744" s="82" customFormat="1" x14ac:dyDescent="0.25"/>
    <row r="7745" s="82" customFormat="1" x14ac:dyDescent="0.25"/>
    <row r="7746" s="82" customFormat="1" x14ac:dyDescent="0.25"/>
    <row r="7747" s="82" customFormat="1" x14ac:dyDescent="0.25"/>
    <row r="7748" s="82" customFormat="1" x14ac:dyDescent="0.25"/>
    <row r="7749" s="82" customFormat="1" x14ac:dyDescent="0.25"/>
    <row r="7750" s="82" customFormat="1" x14ac:dyDescent="0.25"/>
    <row r="7751" s="82" customFormat="1" x14ac:dyDescent="0.25"/>
    <row r="7752" s="82" customFormat="1" x14ac:dyDescent="0.25"/>
    <row r="7753" s="82" customFormat="1" x14ac:dyDescent="0.25"/>
    <row r="7754" s="82" customFormat="1" x14ac:dyDescent="0.25"/>
    <row r="7755" s="82" customFormat="1" x14ac:dyDescent="0.25"/>
    <row r="7756" s="82" customFormat="1" x14ac:dyDescent="0.25"/>
    <row r="7757" s="82" customFormat="1" x14ac:dyDescent="0.25"/>
    <row r="7758" s="82" customFormat="1" x14ac:dyDescent="0.25"/>
    <row r="7759" s="82" customFormat="1" x14ac:dyDescent="0.25"/>
    <row r="7760" s="82" customFormat="1" x14ac:dyDescent="0.25"/>
    <row r="7761" s="82" customFormat="1" x14ac:dyDescent="0.25"/>
    <row r="7762" s="82" customFormat="1" x14ac:dyDescent="0.25"/>
    <row r="7763" s="82" customFormat="1" x14ac:dyDescent="0.25"/>
    <row r="7764" s="82" customFormat="1" x14ac:dyDescent="0.25"/>
    <row r="7765" s="82" customFormat="1" x14ac:dyDescent="0.25"/>
    <row r="7766" s="82" customFormat="1" x14ac:dyDescent="0.25"/>
    <row r="7767" s="82" customFormat="1" x14ac:dyDescent="0.25"/>
    <row r="7768" s="82" customFormat="1" x14ac:dyDescent="0.25"/>
    <row r="7769" s="82" customFormat="1" x14ac:dyDescent="0.25"/>
    <row r="7770" s="82" customFormat="1" x14ac:dyDescent="0.25"/>
    <row r="7771" s="82" customFormat="1" x14ac:dyDescent="0.25"/>
    <row r="7772" s="82" customFormat="1" x14ac:dyDescent="0.25"/>
    <row r="7773" s="82" customFormat="1" x14ac:dyDescent="0.25"/>
    <row r="7774" s="82" customFormat="1" x14ac:dyDescent="0.25"/>
    <row r="7775" s="82" customFormat="1" x14ac:dyDescent="0.25"/>
    <row r="7776" s="82" customFormat="1" x14ac:dyDescent="0.25"/>
    <row r="7777" s="82" customFormat="1" x14ac:dyDescent="0.25"/>
    <row r="7778" s="82" customFormat="1" x14ac:dyDescent="0.25"/>
    <row r="7779" s="82" customFormat="1" x14ac:dyDescent="0.25"/>
    <row r="7780" s="82" customFormat="1" x14ac:dyDescent="0.25"/>
    <row r="7781" s="82" customFormat="1" x14ac:dyDescent="0.25"/>
    <row r="7782" s="82" customFormat="1" x14ac:dyDescent="0.25"/>
    <row r="7783" s="82" customFormat="1" x14ac:dyDescent="0.25"/>
    <row r="7784" s="82" customFormat="1" x14ac:dyDescent="0.25"/>
    <row r="7785" s="82" customFormat="1" x14ac:dyDescent="0.25"/>
    <row r="7786" s="82" customFormat="1" x14ac:dyDescent="0.25"/>
    <row r="7787" s="82" customFormat="1" x14ac:dyDescent="0.25"/>
    <row r="7788" s="82" customFormat="1" x14ac:dyDescent="0.25"/>
    <row r="7789" s="82" customFormat="1" x14ac:dyDescent="0.25"/>
    <row r="7790" s="82" customFormat="1" x14ac:dyDescent="0.25"/>
    <row r="7791" s="82" customFormat="1" x14ac:dyDescent="0.25"/>
    <row r="7792" s="82" customFormat="1" x14ac:dyDescent="0.25"/>
    <row r="7793" s="82" customFormat="1" x14ac:dyDescent="0.25"/>
    <row r="7794" s="82" customFormat="1" x14ac:dyDescent="0.25"/>
    <row r="7795" s="82" customFormat="1" x14ac:dyDescent="0.25"/>
    <row r="7796" s="82" customFormat="1" x14ac:dyDescent="0.25"/>
    <row r="7797" s="82" customFormat="1" x14ac:dyDescent="0.25"/>
    <row r="7798" s="82" customFormat="1" x14ac:dyDescent="0.25"/>
    <row r="7799" s="82" customFormat="1" x14ac:dyDescent="0.25"/>
    <row r="7800" s="82" customFormat="1" x14ac:dyDescent="0.25"/>
    <row r="7801" s="82" customFormat="1" x14ac:dyDescent="0.25"/>
    <row r="7802" s="82" customFormat="1" x14ac:dyDescent="0.25"/>
    <row r="7803" s="82" customFormat="1" x14ac:dyDescent="0.25"/>
    <row r="7804" s="82" customFormat="1" x14ac:dyDescent="0.25"/>
    <row r="7805" s="82" customFormat="1" x14ac:dyDescent="0.25"/>
    <row r="7806" s="82" customFormat="1" x14ac:dyDescent="0.25"/>
    <row r="7807" s="82" customFormat="1" x14ac:dyDescent="0.25"/>
    <row r="7808" s="82" customFormat="1" x14ac:dyDescent="0.25"/>
    <row r="7809" s="82" customFormat="1" x14ac:dyDescent="0.25"/>
    <row r="7810" s="82" customFormat="1" x14ac:dyDescent="0.25"/>
    <row r="7811" s="82" customFormat="1" x14ac:dyDescent="0.25"/>
    <row r="7812" s="82" customFormat="1" x14ac:dyDescent="0.25"/>
    <row r="7813" s="82" customFormat="1" x14ac:dyDescent="0.25"/>
    <row r="7814" s="82" customFormat="1" x14ac:dyDescent="0.25"/>
    <row r="7815" s="82" customFormat="1" x14ac:dyDescent="0.25"/>
    <row r="7816" s="82" customFormat="1" x14ac:dyDescent="0.25"/>
    <row r="7817" s="82" customFormat="1" x14ac:dyDescent="0.25"/>
    <row r="7818" s="82" customFormat="1" x14ac:dyDescent="0.25"/>
    <row r="7819" s="82" customFormat="1" x14ac:dyDescent="0.25"/>
    <row r="7820" s="82" customFormat="1" x14ac:dyDescent="0.25"/>
    <row r="7821" s="82" customFormat="1" x14ac:dyDescent="0.25"/>
    <row r="7822" s="82" customFormat="1" x14ac:dyDescent="0.25"/>
    <row r="7823" s="82" customFormat="1" x14ac:dyDescent="0.25"/>
    <row r="7824" s="82" customFormat="1" x14ac:dyDescent="0.25"/>
    <row r="7825" s="82" customFormat="1" x14ac:dyDescent="0.25"/>
    <row r="7826" s="82" customFormat="1" x14ac:dyDescent="0.25"/>
    <row r="7827" s="82" customFormat="1" x14ac:dyDescent="0.25"/>
    <row r="7828" s="82" customFormat="1" x14ac:dyDescent="0.25"/>
    <row r="7829" s="82" customFormat="1" x14ac:dyDescent="0.25"/>
    <row r="7830" s="82" customFormat="1" x14ac:dyDescent="0.25"/>
    <row r="7831" s="82" customFormat="1" x14ac:dyDescent="0.25"/>
    <row r="7832" s="82" customFormat="1" x14ac:dyDescent="0.25"/>
    <row r="7833" s="82" customFormat="1" x14ac:dyDescent="0.25"/>
    <row r="7834" s="82" customFormat="1" x14ac:dyDescent="0.25"/>
    <row r="7835" s="82" customFormat="1" x14ac:dyDescent="0.25"/>
    <row r="7836" s="82" customFormat="1" x14ac:dyDescent="0.25"/>
    <row r="7837" s="82" customFormat="1" x14ac:dyDescent="0.25"/>
    <row r="7838" s="82" customFormat="1" x14ac:dyDescent="0.25"/>
    <row r="7839" s="82" customFormat="1" x14ac:dyDescent="0.25"/>
    <row r="7840" s="82" customFormat="1" x14ac:dyDescent="0.25"/>
    <row r="7841" s="82" customFormat="1" x14ac:dyDescent="0.25"/>
    <row r="7842" s="82" customFormat="1" x14ac:dyDescent="0.25"/>
    <row r="7843" s="82" customFormat="1" x14ac:dyDescent="0.25"/>
    <row r="7844" s="82" customFormat="1" x14ac:dyDescent="0.25"/>
    <row r="7845" s="82" customFormat="1" x14ac:dyDescent="0.25"/>
    <row r="7846" s="82" customFormat="1" x14ac:dyDescent="0.25"/>
    <row r="7847" s="82" customFormat="1" x14ac:dyDescent="0.25"/>
    <row r="7848" s="82" customFormat="1" x14ac:dyDescent="0.25"/>
    <row r="7849" s="82" customFormat="1" x14ac:dyDescent="0.25"/>
    <row r="7850" s="82" customFormat="1" x14ac:dyDescent="0.25"/>
    <row r="7851" s="82" customFormat="1" x14ac:dyDescent="0.25"/>
    <row r="7852" s="82" customFormat="1" x14ac:dyDescent="0.25"/>
    <row r="7853" s="82" customFormat="1" x14ac:dyDescent="0.25"/>
    <row r="7854" s="82" customFormat="1" x14ac:dyDescent="0.25"/>
    <row r="7855" s="82" customFormat="1" x14ac:dyDescent="0.25"/>
    <row r="7856" s="82" customFormat="1" x14ac:dyDescent="0.25"/>
    <row r="7857" s="82" customFormat="1" x14ac:dyDescent="0.25"/>
    <row r="7858" s="82" customFormat="1" x14ac:dyDescent="0.25"/>
    <row r="7859" s="82" customFormat="1" x14ac:dyDescent="0.25"/>
    <row r="7860" s="82" customFormat="1" x14ac:dyDescent="0.25"/>
    <row r="7861" s="82" customFormat="1" x14ac:dyDescent="0.25"/>
    <row r="7862" s="82" customFormat="1" x14ac:dyDescent="0.25"/>
    <row r="7863" s="82" customFormat="1" x14ac:dyDescent="0.25"/>
    <row r="7864" s="82" customFormat="1" x14ac:dyDescent="0.25"/>
    <row r="7865" s="82" customFormat="1" x14ac:dyDescent="0.25"/>
    <row r="7866" s="82" customFormat="1" x14ac:dyDescent="0.25"/>
    <row r="7867" s="82" customFormat="1" x14ac:dyDescent="0.25"/>
    <row r="7868" s="82" customFormat="1" x14ac:dyDescent="0.25"/>
    <row r="7869" s="82" customFormat="1" x14ac:dyDescent="0.25"/>
    <row r="7870" s="82" customFormat="1" x14ac:dyDescent="0.25"/>
    <row r="7871" s="82" customFormat="1" x14ac:dyDescent="0.25"/>
    <row r="7872" s="82" customFormat="1" x14ac:dyDescent="0.25"/>
    <row r="7873" s="82" customFormat="1" x14ac:dyDescent="0.25"/>
    <row r="7874" s="82" customFormat="1" x14ac:dyDescent="0.25"/>
    <row r="7875" s="82" customFormat="1" x14ac:dyDescent="0.25"/>
    <row r="7876" s="82" customFormat="1" x14ac:dyDescent="0.25"/>
    <row r="7877" s="82" customFormat="1" x14ac:dyDescent="0.25"/>
    <row r="7878" s="82" customFormat="1" x14ac:dyDescent="0.25"/>
    <row r="7879" s="82" customFormat="1" x14ac:dyDescent="0.25"/>
    <row r="7880" s="82" customFormat="1" x14ac:dyDescent="0.25"/>
    <row r="7881" s="82" customFormat="1" x14ac:dyDescent="0.25"/>
    <row r="7882" s="82" customFormat="1" x14ac:dyDescent="0.25"/>
    <row r="7883" s="82" customFormat="1" x14ac:dyDescent="0.25"/>
    <row r="7884" s="82" customFormat="1" x14ac:dyDescent="0.25"/>
    <row r="7885" s="82" customFormat="1" x14ac:dyDescent="0.25"/>
    <row r="7886" s="82" customFormat="1" x14ac:dyDescent="0.25"/>
    <row r="7887" s="82" customFormat="1" x14ac:dyDescent="0.25"/>
    <row r="7888" s="82" customFormat="1" x14ac:dyDescent="0.25"/>
    <row r="7889" s="82" customFormat="1" x14ac:dyDescent="0.25"/>
    <row r="7890" s="82" customFormat="1" x14ac:dyDescent="0.25"/>
    <row r="7891" s="82" customFormat="1" x14ac:dyDescent="0.25"/>
    <row r="7892" s="82" customFormat="1" x14ac:dyDescent="0.25"/>
    <row r="7893" s="82" customFormat="1" x14ac:dyDescent="0.25"/>
    <row r="7894" s="82" customFormat="1" x14ac:dyDescent="0.25"/>
    <row r="7895" s="82" customFormat="1" x14ac:dyDescent="0.25"/>
    <row r="7896" s="82" customFormat="1" x14ac:dyDescent="0.25"/>
    <row r="7897" s="82" customFormat="1" x14ac:dyDescent="0.25"/>
    <row r="7898" s="82" customFormat="1" x14ac:dyDescent="0.25"/>
    <row r="7899" s="82" customFormat="1" x14ac:dyDescent="0.25"/>
    <row r="7900" s="82" customFormat="1" x14ac:dyDescent="0.25"/>
    <row r="7901" s="82" customFormat="1" x14ac:dyDescent="0.25"/>
    <row r="7902" s="82" customFormat="1" x14ac:dyDescent="0.25"/>
    <row r="7903" s="82" customFormat="1" x14ac:dyDescent="0.25"/>
    <row r="7904" s="82" customFormat="1" x14ac:dyDescent="0.25"/>
    <row r="7905" s="82" customFormat="1" x14ac:dyDescent="0.25"/>
    <row r="7906" s="82" customFormat="1" x14ac:dyDescent="0.25"/>
    <row r="7907" s="82" customFormat="1" x14ac:dyDescent="0.25"/>
    <row r="7908" s="82" customFormat="1" x14ac:dyDescent="0.25"/>
    <row r="7909" s="82" customFormat="1" x14ac:dyDescent="0.25"/>
    <row r="7910" s="82" customFormat="1" x14ac:dyDescent="0.25"/>
    <row r="7911" s="82" customFormat="1" x14ac:dyDescent="0.25"/>
    <row r="7912" s="82" customFormat="1" x14ac:dyDescent="0.25"/>
    <row r="7913" s="82" customFormat="1" x14ac:dyDescent="0.25"/>
    <row r="7914" s="82" customFormat="1" x14ac:dyDescent="0.25"/>
    <row r="7915" s="82" customFormat="1" x14ac:dyDescent="0.25"/>
    <row r="7916" s="82" customFormat="1" x14ac:dyDescent="0.25"/>
    <row r="7917" s="82" customFormat="1" x14ac:dyDescent="0.25"/>
    <row r="7918" s="82" customFormat="1" x14ac:dyDescent="0.25"/>
    <row r="7919" s="82" customFormat="1" x14ac:dyDescent="0.25"/>
    <row r="7920" s="82" customFormat="1" x14ac:dyDescent="0.25"/>
    <row r="7921" s="82" customFormat="1" x14ac:dyDescent="0.25"/>
    <row r="7922" s="82" customFormat="1" x14ac:dyDescent="0.25"/>
    <row r="7923" s="82" customFormat="1" x14ac:dyDescent="0.25"/>
    <row r="7924" s="82" customFormat="1" x14ac:dyDescent="0.25"/>
    <row r="7925" s="82" customFormat="1" x14ac:dyDescent="0.25"/>
    <row r="7926" s="82" customFormat="1" x14ac:dyDescent="0.25"/>
    <row r="7927" s="82" customFormat="1" x14ac:dyDescent="0.25"/>
    <row r="7928" s="82" customFormat="1" x14ac:dyDescent="0.25"/>
    <row r="7929" s="82" customFormat="1" x14ac:dyDescent="0.25"/>
    <row r="7930" s="82" customFormat="1" x14ac:dyDescent="0.25"/>
    <row r="7931" s="82" customFormat="1" x14ac:dyDescent="0.25"/>
    <row r="7932" s="82" customFormat="1" x14ac:dyDescent="0.25"/>
    <row r="7933" s="82" customFormat="1" x14ac:dyDescent="0.25"/>
    <row r="7934" s="82" customFormat="1" x14ac:dyDescent="0.25"/>
    <row r="7935" s="82" customFormat="1" x14ac:dyDescent="0.25"/>
    <row r="7936" s="82" customFormat="1" x14ac:dyDescent="0.25"/>
    <row r="7937" s="82" customFormat="1" x14ac:dyDescent="0.25"/>
    <row r="7938" s="82" customFormat="1" x14ac:dyDescent="0.25"/>
    <row r="7939" s="82" customFormat="1" x14ac:dyDescent="0.25"/>
    <row r="7940" s="82" customFormat="1" x14ac:dyDescent="0.25"/>
    <row r="7941" s="82" customFormat="1" x14ac:dyDescent="0.25"/>
    <row r="7942" s="82" customFormat="1" x14ac:dyDescent="0.25"/>
    <row r="7943" s="82" customFormat="1" x14ac:dyDescent="0.25"/>
    <row r="7944" s="82" customFormat="1" x14ac:dyDescent="0.25"/>
    <row r="7945" s="82" customFormat="1" x14ac:dyDescent="0.25"/>
    <row r="7946" s="82" customFormat="1" x14ac:dyDescent="0.25"/>
    <row r="7947" s="82" customFormat="1" x14ac:dyDescent="0.25"/>
    <row r="7948" s="82" customFormat="1" x14ac:dyDescent="0.25"/>
    <row r="7949" s="82" customFormat="1" x14ac:dyDescent="0.25"/>
    <row r="7950" s="82" customFormat="1" x14ac:dyDescent="0.25"/>
    <row r="7951" s="82" customFormat="1" x14ac:dyDescent="0.25"/>
    <row r="7952" s="82" customFormat="1" x14ac:dyDescent="0.25"/>
    <row r="7953" s="82" customFormat="1" x14ac:dyDescent="0.25"/>
    <row r="7954" s="82" customFormat="1" x14ac:dyDescent="0.25"/>
    <row r="7955" s="82" customFormat="1" x14ac:dyDescent="0.25"/>
    <row r="7956" s="82" customFormat="1" x14ac:dyDescent="0.25"/>
    <row r="7957" s="82" customFormat="1" x14ac:dyDescent="0.25"/>
    <row r="7958" s="82" customFormat="1" x14ac:dyDescent="0.25"/>
    <row r="7959" s="82" customFormat="1" x14ac:dyDescent="0.25"/>
    <row r="7960" s="82" customFormat="1" x14ac:dyDescent="0.25"/>
    <row r="7961" s="82" customFormat="1" x14ac:dyDescent="0.25"/>
    <row r="7962" s="82" customFormat="1" x14ac:dyDescent="0.25"/>
    <row r="7963" s="82" customFormat="1" x14ac:dyDescent="0.25"/>
    <row r="7964" s="82" customFormat="1" x14ac:dyDescent="0.25"/>
    <row r="7965" s="82" customFormat="1" x14ac:dyDescent="0.25"/>
    <row r="7966" s="82" customFormat="1" x14ac:dyDescent="0.25"/>
    <row r="7967" s="82" customFormat="1" x14ac:dyDescent="0.25"/>
    <row r="7968" s="82" customFormat="1" x14ac:dyDescent="0.25"/>
    <row r="7969" s="82" customFormat="1" x14ac:dyDescent="0.25"/>
    <row r="7970" s="82" customFormat="1" x14ac:dyDescent="0.25"/>
    <row r="7971" s="82" customFormat="1" x14ac:dyDescent="0.25"/>
    <row r="7972" s="82" customFormat="1" x14ac:dyDescent="0.25"/>
    <row r="7973" s="82" customFormat="1" x14ac:dyDescent="0.25"/>
    <row r="7974" s="82" customFormat="1" x14ac:dyDescent="0.25"/>
    <row r="7975" s="82" customFormat="1" x14ac:dyDescent="0.25"/>
    <row r="7976" s="82" customFormat="1" x14ac:dyDescent="0.25"/>
    <row r="7977" s="82" customFormat="1" x14ac:dyDescent="0.25"/>
    <row r="7978" s="82" customFormat="1" x14ac:dyDescent="0.25"/>
    <row r="7979" s="82" customFormat="1" x14ac:dyDescent="0.25"/>
    <row r="7980" s="82" customFormat="1" x14ac:dyDescent="0.25"/>
    <row r="7981" s="82" customFormat="1" x14ac:dyDescent="0.25"/>
    <row r="7982" s="82" customFormat="1" x14ac:dyDescent="0.25"/>
    <row r="7983" s="82" customFormat="1" x14ac:dyDescent="0.25"/>
    <row r="7984" s="82" customFormat="1" x14ac:dyDescent="0.25"/>
    <row r="7985" s="82" customFormat="1" x14ac:dyDescent="0.25"/>
    <row r="7986" s="82" customFormat="1" x14ac:dyDescent="0.25"/>
    <row r="7987" s="82" customFormat="1" x14ac:dyDescent="0.25"/>
    <row r="7988" s="82" customFormat="1" x14ac:dyDescent="0.25"/>
    <row r="7989" s="82" customFormat="1" x14ac:dyDescent="0.25"/>
    <row r="7990" s="82" customFormat="1" x14ac:dyDescent="0.25"/>
    <row r="7991" s="82" customFormat="1" x14ac:dyDescent="0.25"/>
    <row r="7992" s="82" customFormat="1" x14ac:dyDescent="0.25"/>
    <row r="7993" s="82" customFormat="1" x14ac:dyDescent="0.25"/>
    <row r="7994" s="82" customFormat="1" x14ac:dyDescent="0.25"/>
    <row r="7995" s="82" customFormat="1" x14ac:dyDescent="0.25"/>
    <row r="7996" s="82" customFormat="1" x14ac:dyDescent="0.25"/>
    <row r="7997" s="82" customFormat="1" x14ac:dyDescent="0.25"/>
    <row r="7998" s="82" customFormat="1" x14ac:dyDescent="0.25"/>
    <row r="7999" s="82" customFormat="1" x14ac:dyDescent="0.25"/>
    <row r="8000" s="82" customFormat="1" x14ac:dyDescent="0.25"/>
    <row r="8001" s="82" customFormat="1" x14ac:dyDescent="0.25"/>
    <row r="8002" s="82" customFormat="1" x14ac:dyDescent="0.25"/>
    <row r="8003" s="82" customFormat="1" x14ac:dyDescent="0.25"/>
    <row r="8004" s="82" customFormat="1" x14ac:dyDescent="0.25"/>
    <row r="8005" s="82" customFormat="1" x14ac:dyDescent="0.25"/>
    <row r="8006" s="82" customFormat="1" x14ac:dyDescent="0.25"/>
    <row r="8007" s="82" customFormat="1" x14ac:dyDescent="0.25"/>
    <row r="8008" s="82" customFormat="1" x14ac:dyDescent="0.25"/>
    <row r="8009" s="82" customFormat="1" x14ac:dyDescent="0.25"/>
    <row r="8010" s="82" customFormat="1" x14ac:dyDescent="0.25"/>
    <row r="8011" s="82" customFormat="1" x14ac:dyDescent="0.25"/>
    <row r="8012" s="82" customFormat="1" x14ac:dyDescent="0.25"/>
    <row r="8013" s="82" customFormat="1" x14ac:dyDescent="0.25"/>
    <row r="8014" s="82" customFormat="1" x14ac:dyDescent="0.25"/>
    <row r="8015" s="82" customFormat="1" x14ac:dyDescent="0.25"/>
    <row r="8016" s="82" customFormat="1" x14ac:dyDescent="0.25"/>
    <row r="8017" s="82" customFormat="1" x14ac:dyDescent="0.25"/>
    <row r="8018" s="82" customFormat="1" x14ac:dyDescent="0.25"/>
    <row r="8019" s="82" customFormat="1" x14ac:dyDescent="0.25"/>
    <row r="8020" s="82" customFormat="1" x14ac:dyDescent="0.25"/>
    <row r="8021" s="82" customFormat="1" x14ac:dyDescent="0.25"/>
    <row r="8022" s="82" customFormat="1" x14ac:dyDescent="0.25"/>
    <row r="8023" s="82" customFormat="1" x14ac:dyDescent="0.25"/>
    <row r="8024" s="82" customFormat="1" x14ac:dyDescent="0.25"/>
    <row r="8025" s="82" customFormat="1" x14ac:dyDescent="0.25"/>
    <row r="8026" s="82" customFormat="1" x14ac:dyDescent="0.25"/>
    <row r="8027" s="82" customFormat="1" x14ac:dyDescent="0.25"/>
    <row r="8028" s="82" customFormat="1" x14ac:dyDescent="0.25"/>
    <row r="8029" s="82" customFormat="1" x14ac:dyDescent="0.25"/>
    <row r="8030" s="82" customFormat="1" x14ac:dyDescent="0.25"/>
    <row r="8031" s="82" customFormat="1" x14ac:dyDescent="0.25"/>
    <row r="8032" s="82" customFormat="1" x14ac:dyDescent="0.25"/>
    <row r="8033" s="82" customFormat="1" x14ac:dyDescent="0.25"/>
    <row r="8034" s="82" customFormat="1" x14ac:dyDescent="0.25"/>
    <row r="8035" s="82" customFormat="1" x14ac:dyDescent="0.25"/>
    <row r="8036" s="82" customFormat="1" x14ac:dyDescent="0.25"/>
    <row r="8037" s="82" customFormat="1" x14ac:dyDescent="0.25"/>
    <row r="8038" s="82" customFormat="1" x14ac:dyDescent="0.25"/>
    <row r="8039" s="82" customFormat="1" x14ac:dyDescent="0.25"/>
    <row r="8040" s="82" customFormat="1" x14ac:dyDescent="0.25"/>
    <row r="8041" s="82" customFormat="1" x14ac:dyDescent="0.25"/>
    <row r="8042" s="82" customFormat="1" x14ac:dyDescent="0.25"/>
    <row r="8043" s="82" customFormat="1" x14ac:dyDescent="0.25"/>
    <row r="8044" s="82" customFormat="1" x14ac:dyDescent="0.25"/>
    <row r="8045" s="82" customFormat="1" x14ac:dyDescent="0.25"/>
    <row r="8046" s="82" customFormat="1" x14ac:dyDescent="0.25"/>
    <row r="8047" s="82" customFormat="1" x14ac:dyDescent="0.25"/>
    <row r="8048" s="82" customFormat="1" x14ac:dyDescent="0.25"/>
    <row r="8049" s="82" customFormat="1" x14ac:dyDescent="0.25"/>
    <row r="8050" s="82" customFormat="1" x14ac:dyDescent="0.25"/>
    <row r="8051" s="82" customFormat="1" x14ac:dyDescent="0.25"/>
    <row r="8052" s="82" customFormat="1" x14ac:dyDescent="0.25"/>
    <row r="8053" s="82" customFormat="1" x14ac:dyDescent="0.25"/>
    <row r="8054" s="82" customFormat="1" x14ac:dyDescent="0.25"/>
    <row r="8055" s="82" customFormat="1" x14ac:dyDescent="0.25"/>
    <row r="8056" s="82" customFormat="1" x14ac:dyDescent="0.25"/>
    <row r="8057" s="82" customFormat="1" x14ac:dyDescent="0.25"/>
    <row r="8058" s="82" customFormat="1" x14ac:dyDescent="0.25"/>
    <row r="8059" s="82" customFormat="1" x14ac:dyDescent="0.25"/>
    <row r="8060" s="82" customFormat="1" x14ac:dyDescent="0.25"/>
    <row r="8061" s="82" customFormat="1" x14ac:dyDescent="0.25"/>
    <row r="8062" s="82" customFormat="1" x14ac:dyDescent="0.25"/>
    <row r="8063" s="82" customFormat="1" x14ac:dyDescent="0.25"/>
    <row r="8064" s="82" customFormat="1" x14ac:dyDescent="0.25"/>
    <row r="8065" s="82" customFormat="1" x14ac:dyDescent="0.25"/>
    <row r="8066" s="82" customFormat="1" x14ac:dyDescent="0.25"/>
    <row r="8067" s="82" customFormat="1" x14ac:dyDescent="0.25"/>
    <row r="8068" s="82" customFormat="1" x14ac:dyDescent="0.25"/>
    <row r="8069" s="82" customFormat="1" x14ac:dyDescent="0.25"/>
    <row r="8070" s="82" customFormat="1" x14ac:dyDescent="0.25"/>
    <row r="8071" s="82" customFormat="1" x14ac:dyDescent="0.25"/>
    <row r="8072" s="82" customFormat="1" x14ac:dyDescent="0.25"/>
    <row r="8073" s="82" customFormat="1" x14ac:dyDescent="0.25"/>
    <row r="8074" s="82" customFormat="1" x14ac:dyDescent="0.25"/>
    <row r="8075" s="82" customFormat="1" x14ac:dyDescent="0.25"/>
    <row r="8076" s="82" customFormat="1" x14ac:dyDescent="0.25"/>
    <row r="8077" s="82" customFormat="1" x14ac:dyDescent="0.25"/>
    <row r="8078" s="82" customFormat="1" x14ac:dyDescent="0.25"/>
    <row r="8079" s="82" customFormat="1" x14ac:dyDescent="0.25"/>
    <row r="8080" s="82" customFormat="1" x14ac:dyDescent="0.25"/>
    <row r="8081" s="82" customFormat="1" x14ac:dyDescent="0.25"/>
    <row r="8082" s="82" customFormat="1" x14ac:dyDescent="0.25"/>
    <row r="8083" s="82" customFormat="1" x14ac:dyDescent="0.25"/>
    <row r="8084" s="82" customFormat="1" x14ac:dyDescent="0.25"/>
    <row r="8085" s="82" customFormat="1" x14ac:dyDescent="0.25"/>
    <row r="8086" s="82" customFormat="1" x14ac:dyDescent="0.25"/>
  </sheetData>
  <customSheetViews>
    <customSheetView guid="{388735A0-78AE-4471-8576-6714A31E1421}" scale="98" topLeftCell="A76">
      <selection activeCell="A8" sqref="A8:XFD8"/>
      <pageMargins left="0.25" right="0.25" top="0.25" bottom="0.25" header="0.3" footer="0.2"/>
      <pageSetup paperSize="9" orientation="landscape" r:id="rId1"/>
    </customSheetView>
    <customSheetView guid="{440115C8-0CC6-4756-BF7D-8B2015461FF2}" scale="98">
      <selection activeCell="K7" sqref="K7"/>
      <pageMargins left="0.25" right="0.25" top="0.25" bottom="0.25" header="0.3" footer="0.2"/>
      <pageSetup paperSize="9" orientation="landscape" r:id="rId2"/>
    </customSheetView>
    <customSheetView guid="{5211AAAA-756E-4FA9-B6C5-EDC9836E6C74}" scale="98" topLeftCell="A163">
      <selection activeCell="G165" sqref="G165"/>
      <pageMargins left="0.25" right="0.25" top="0.25" bottom="0.25" header="0.3" footer="0.2"/>
      <pageSetup paperSize="9" orientation="landscape" r:id="rId3"/>
    </customSheetView>
    <customSheetView guid="{F476A800-2092-4517-A711-DAB738939D5A}" scale="98" showPageBreaks="1">
      <selection activeCell="H6" sqref="H6"/>
      <pageMargins left="0.25" right="0.25" top="0.25" bottom="0.25" header="0.3" footer="0.2"/>
      <pageSetup paperSize="9" scale="90" orientation="landscape" r:id="rId4"/>
    </customSheetView>
    <customSheetView guid="{144C3463-B847-4718-8F9F-C1D867811C70}" scale="98">
      <selection activeCell="K7" sqref="K7"/>
      <pageMargins left="0.25" right="0.25" top="0.25" bottom="0.25" header="0.3" footer="0.2"/>
      <pageSetup paperSize="9" orientation="landscape" r:id="rId5"/>
    </customSheetView>
    <customSheetView guid="{A80A2091-9B50-41AF-8A15-68887D38AD92}" scale="98" topLeftCell="A163">
      <selection activeCell="G165" sqref="G165"/>
      <pageMargins left="0.25" right="0.25" top="0.25" bottom="0.25" header="0.3" footer="0.2"/>
      <pageSetup paperSize="9" orientation="landscape" r:id="rId6"/>
    </customSheetView>
    <customSheetView guid="{F2FA3033-21DA-4ED6-8571-F8262F57F338}" scale="98" topLeftCell="A85">
      <selection activeCell="A85" sqref="A1:XFD1048576"/>
      <pageMargins left="0.25" right="0.25" top="0.25" bottom="0.25" header="0.3" footer="0.2"/>
      <pageSetup paperSize="9" orientation="landscape" r:id="rId7"/>
    </customSheetView>
    <customSheetView guid="{514418C3-6394-413F-B852-408488DB2FF7}" scale="98" topLeftCell="A85">
      <selection activeCell="A85" sqref="A1:XFD1048576"/>
      <pageMargins left="0.25" right="0.25" top="0.25" bottom="0.25" header="0.3" footer="0.2"/>
      <pageSetup paperSize="9" orientation="landscape" r:id="rId8"/>
    </customSheetView>
    <customSheetView guid="{E19B1558-60C9-47B1-9907-D608456849A3}" scale="98">
      <selection activeCell="G165" sqref="G165"/>
      <pageMargins left="0.25" right="0.25" top="0.25" bottom="0.25" header="0.3" footer="0.2"/>
      <pageSetup paperSize="9" orientation="landscape" r:id="rId9"/>
    </customSheetView>
    <customSheetView guid="{C26DFAEA-7A1B-49E9-B40A-4EE29787CA1E}" scale="98" topLeftCell="A163">
      <selection activeCell="G165" sqref="G165"/>
      <pageMargins left="0.25" right="0.25" top="0.25" bottom="0.25" header="0.3" footer="0.2"/>
      <pageSetup paperSize="9" orientation="landscape" r:id="rId10"/>
    </customSheetView>
    <customSheetView guid="{67BE5DEC-F50E-49E9-874E-AC9681F80A5E}" scale="98" topLeftCell="A163">
      <selection activeCell="G165" sqref="G165"/>
      <pageMargins left="0.25" right="0.25" top="0.25" bottom="0.25" header="0.3" footer="0.2"/>
      <pageSetup paperSize="9" orientation="landscape" r:id="rId11"/>
    </customSheetView>
    <customSheetView guid="{D07DD8B6-134A-4F26-8D55-F982E0D49809}" scale="98" topLeftCell="A115">
      <selection activeCell="I7" sqref="I7"/>
      <pageMargins left="0.25" right="0.25" top="0.25" bottom="0.25" header="0.3" footer="0.2"/>
      <pageSetup paperSize="9" orientation="landscape" r:id="rId12"/>
    </customSheetView>
    <customSheetView guid="{39E48EBD-D48E-4BB3-ACFC-5C8CECEE8FAD}" scale="98" topLeftCell="A163">
      <selection activeCell="G165" sqref="G165"/>
      <pageMargins left="0.25" right="0.25" top="0.25" bottom="0.25" header="0.3" footer="0.2"/>
      <pageSetup paperSize="9" orientation="landscape" r:id="rId13"/>
    </customSheetView>
    <customSheetView guid="{ECCB5E59-120F-4C8D-A9FE-1D4C0A6A082F}" scale="98">
      <selection activeCell="K7" sqref="K7"/>
      <pageMargins left="0.25" right="0.25" top="0.25" bottom="0.25" header="0.3" footer="0.2"/>
      <pageSetup paperSize="9" orientation="landscape" r:id="rId14"/>
    </customSheetView>
    <customSheetView guid="{4E609172-2920-4CCF-A67C-C62FCD23CCF4}" scale="98">
      <selection activeCell="D11" sqref="D11"/>
      <pageMargins left="0.25" right="0.25" top="0.25" bottom="0.25" header="0.3" footer="0.2"/>
      <pageSetup paperSize="9" orientation="landscape" r:id="rId15"/>
    </customSheetView>
    <customSheetView guid="{39040527-F8B0-4187-9B5D-69AB81C93DE1}" scale="98" topLeftCell="A211">
      <selection activeCell="D10" sqref="D10"/>
      <pageMargins left="0.25" right="0.25" top="0.25" bottom="0.25" header="0.3" footer="0.2"/>
      <pageSetup paperSize="9" orientation="landscape" r:id="rId16"/>
    </customSheetView>
    <customSheetView guid="{708396B8-DE8D-4C6C-BD5E-D5B1A804D604}" scale="98">
      <selection activeCell="A85" sqref="A1:XFD1048576"/>
      <pageMargins left="0.25" right="0.25" top="0.25" bottom="0.25" header="0.3" footer="0.2"/>
      <pageSetup paperSize="9" orientation="landscape" r:id="rId17"/>
    </customSheetView>
    <customSheetView guid="{C9081878-9A32-4BF2-979B-D70E9C442E00}" scale="98" topLeftCell="A154">
      <selection activeCell="C8" sqref="C8:D8"/>
      <pageMargins left="0.25" right="0.25" top="0.25" bottom="0.25" header="0.3" footer="0.2"/>
      <pageSetup paperSize="9" orientation="landscape" r:id="rId18"/>
    </customSheetView>
    <customSheetView guid="{31414AB6-3086-4113-A513-2FFD6581C7CB}" scale="98" topLeftCell="A163">
      <selection activeCell="G165" sqref="G165"/>
      <pageMargins left="0.25" right="0.25" top="0.25" bottom="0.25" header="0.3" footer="0.2"/>
      <pageSetup paperSize="9" orientation="landscape" r:id="rId19"/>
    </customSheetView>
    <customSheetView guid="{1BC40B6C-7C47-4200-9441-E27EEF8ABF93}" scale="98" topLeftCell="A154">
      <selection activeCell="C8" sqref="C8:D8"/>
      <pageMargins left="0.25" right="0.25" top="0.25" bottom="0.25" header="0.3" footer="0.2"/>
      <pageSetup paperSize="9" orientation="landscape" r:id="rId20"/>
    </customSheetView>
    <customSheetView guid="{748E2A4D-EA1D-4DFB-BF1F-D1587FCBFEB5}" scale="98" topLeftCell="A85">
      <selection activeCell="A85" sqref="A1:XFD1048576"/>
      <pageMargins left="0.25" right="0.25" top="0.25" bottom="0.25" header="0.3" footer="0.2"/>
      <pageSetup paperSize="9" orientation="landscape" r:id="rId21"/>
    </customSheetView>
  </customSheetViews>
  <mergeCells count="5">
    <mergeCell ref="A3:F3"/>
    <mergeCell ref="E5:E6"/>
    <mergeCell ref="C5:C6"/>
    <mergeCell ref="D5:D6"/>
    <mergeCell ref="A5:B5"/>
  </mergeCells>
  <pageMargins left="0.25" right="0.25" top="0.25" bottom="0.25" header="0.3" footer="0.2"/>
  <pageSetup paperSize="9" scale="92" orientation="landscape"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R8761"/>
  <sheetViews>
    <sheetView zoomScaleNormal="100" workbookViewId="0">
      <selection activeCell="A3" sqref="A3:XFD3"/>
    </sheetView>
  </sheetViews>
  <sheetFormatPr defaultColWidth="24.7109375" defaultRowHeight="88.5" customHeight="1" x14ac:dyDescent="0.3"/>
  <cols>
    <col min="1" max="1" width="11" style="65" customWidth="1"/>
    <col min="2" max="2" width="13.42578125" style="65" customWidth="1"/>
    <col min="3" max="3" width="35.140625" style="65" customWidth="1"/>
    <col min="4" max="4" width="48.42578125" style="65" customWidth="1"/>
    <col min="5" max="5" width="24.7109375" style="67"/>
    <col min="6" max="434" width="24.7109375" style="121"/>
    <col min="435" max="16384" width="24.7109375" style="65"/>
  </cols>
  <sheetData>
    <row r="1" spans="1:434" ht="28.5" customHeight="1" x14ac:dyDescent="0.3">
      <c r="E1" s="73" t="s">
        <v>90</v>
      </c>
    </row>
    <row r="2" spans="1:434" ht="24" customHeight="1" x14ac:dyDescent="0.3">
      <c r="E2" s="74" t="s">
        <v>244</v>
      </c>
    </row>
    <row r="3" spans="1:434" ht="44.25" customHeight="1" x14ac:dyDescent="0.3">
      <c r="A3" s="724" t="s">
        <v>1011</v>
      </c>
      <c r="B3" s="724"/>
      <c r="C3" s="724"/>
      <c r="D3" s="724"/>
      <c r="E3" s="724"/>
    </row>
    <row r="4" spans="1:434" ht="17.25" thickBot="1" x14ac:dyDescent="0.35">
      <c r="E4" s="519" t="s">
        <v>85</v>
      </c>
    </row>
    <row r="5" spans="1:434" s="66" customFormat="1" ht="16.5" x14ac:dyDescent="0.3">
      <c r="A5" s="727" t="s">
        <v>24</v>
      </c>
      <c r="B5" s="728"/>
      <c r="C5" s="725" t="s">
        <v>245</v>
      </c>
      <c r="D5" s="725" t="s">
        <v>939</v>
      </c>
      <c r="E5" s="165" t="s">
        <v>84</v>
      </c>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24"/>
      <c r="GP5" s="124"/>
      <c r="GQ5" s="124"/>
      <c r="GR5" s="124"/>
      <c r="GS5" s="124"/>
      <c r="GT5" s="124"/>
      <c r="GU5" s="124"/>
      <c r="GV5" s="124"/>
      <c r="GW5" s="124"/>
      <c r="GX5" s="124"/>
      <c r="GY5" s="124"/>
      <c r="GZ5" s="124"/>
      <c r="HA5" s="124"/>
      <c r="HB5" s="124"/>
      <c r="HC5" s="124"/>
      <c r="HD5" s="124"/>
      <c r="HE5" s="124"/>
      <c r="HF5" s="124"/>
      <c r="HG5" s="124"/>
      <c r="HH5" s="124"/>
      <c r="HI5" s="124"/>
      <c r="HJ5" s="124"/>
      <c r="HK5" s="124"/>
      <c r="HL5" s="124"/>
      <c r="HM5" s="124"/>
      <c r="HN5" s="124"/>
      <c r="HO5" s="124"/>
      <c r="HP5" s="124"/>
      <c r="HQ5" s="124"/>
      <c r="HR5" s="124"/>
      <c r="HS5" s="124"/>
      <c r="HT5" s="124"/>
      <c r="HU5" s="124"/>
      <c r="HV5" s="124"/>
      <c r="HW5" s="124"/>
      <c r="HX5" s="124"/>
      <c r="HY5" s="124"/>
      <c r="HZ5" s="124"/>
      <c r="IA5" s="124"/>
      <c r="IB5" s="124"/>
      <c r="IC5" s="124"/>
      <c r="ID5" s="124"/>
      <c r="IE5" s="124"/>
      <c r="IF5" s="124"/>
      <c r="IG5" s="124"/>
      <c r="IH5" s="124"/>
      <c r="II5" s="124"/>
      <c r="IJ5" s="124"/>
      <c r="IK5" s="124"/>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24"/>
      <c r="JR5" s="124"/>
      <c r="JS5" s="124"/>
      <c r="JT5" s="124"/>
      <c r="JU5" s="124"/>
      <c r="JV5" s="124"/>
      <c r="JW5" s="124"/>
      <c r="JX5" s="124"/>
      <c r="JY5" s="124"/>
      <c r="JZ5" s="124"/>
      <c r="KA5" s="124"/>
      <c r="KB5" s="124"/>
      <c r="KC5" s="124"/>
      <c r="KD5" s="124"/>
      <c r="KE5" s="124"/>
      <c r="KF5" s="124"/>
      <c r="KG5" s="124"/>
      <c r="KH5" s="124"/>
      <c r="KI5" s="124"/>
      <c r="KJ5" s="124"/>
      <c r="KK5" s="124"/>
      <c r="KL5" s="124"/>
      <c r="KM5" s="124"/>
      <c r="KN5" s="124"/>
      <c r="KO5" s="124"/>
      <c r="KP5" s="124"/>
      <c r="KQ5" s="124"/>
      <c r="KR5" s="124"/>
      <c r="KS5" s="124"/>
      <c r="KT5" s="124"/>
      <c r="KU5" s="124"/>
      <c r="KV5" s="124"/>
      <c r="KW5" s="124"/>
      <c r="KX5" s="124"/>
      <c r="KY5" s="124"/>
      <c r="KZ5" s="124"/>
      <c r="LA5" s="124"/>
      <c r="LB5" s="124"/>
      <c r="LC5" s="124"/>
      <c r="LD5" s="124"/>
      <c r="LE5" s="124"/>
      <c r="LF5" s="124"/>
      <c r="LG5" s="124"/>
      <c r="LH5" s="124"/>
      <c r="LI5" s="124"/>
      <c r="LJ5" s="124"/>
      <c r="LK5" s="124"/>
      <c r="LL5" s="124"/>
      <c r="LM5" s="124"/>
      <c r="LN5" s="124"/>
      <c r="LO5" s="124"/>
      <c r="LP5" s="124"/>
      <c r="LQ5" s="124"/>
      <c r="LR5" s="124"/>
      <c r="LS5" s="124"/>
      <c r="LT5" s="124"/>
      <c r="LU5" s="124"/>
      <c r="LV5" s="124"/>
      <c r="LW5" s="124"/>
      <c r="LX5" s="124"/>
      <c r="LY5" s="124"/>
      <c r="LZ5" s="124"/>
      <c r="MA5" s="124"/>
      <c r="MB5" s="124"/>
      <c r="MC5" s="124"/>
      <c r="MD5" s="124"/>
      <c r="ME5" s="124"/>
      <c r="MF5" s="124"/>
      <c r="MG5" s="124"/>
      <c r="MH5" s="124"/>
      <c r="MI5" s="124"/>
      <c r="MJ5" s="124"/>
      <c r="MK5" s="124"/>
      <c r="ML5" s="124"/>
      <c r="MM5" s="124"/>
      <c r="MN5" s="124"/>
      <c r="MO5" s="124"/>
      <c r="MP5" s="124"/>
      <c r="MQ5" s="124"/>
      <c r="MR5" s="124"/>
      <c r="MS5" s="124"/>
      <c r="MT5" s="124"/>
      <c r="MU5" s="124"/>
      <c r="MV5" s="124"/>
      <c r="MW5" s="124"/>
      <c r="MX5" s="124"/>
      <c r="MY5" s="124"/>
      <c r="MZ5" s="124"/>
      <c r="NA5" s="124"/>
      <c r="NB5" s="124"/>
      <c r="NC5" s="124"/>
      <c r="ND5" s="124"/>
      <c r="NE5" s="124"/>
      <c r="NF5" s="124"/>
      <c r="NG5" s="124"/>
      <c r="NH5" s="124"/>
      <c r="NI5" s="124"/>
      <c r="NJ5" s="124"/>
      <c r="NK5" s="124"/>
      <c r="NL5" s="124"/>
      <c r="NM5" s="124"/>
      <c r="NN5" s="124"/>
      <c r="NO5" s="124"/>
      <c r="NP5" s="124"/>
      <c r="NQ5" s="124"/>
      <c r="NR5" s="124"/>
      <c r="NS5" s="124"/>
      <c r="NT5" s="124"/>
      <c r="NU5" s="124"/>
      <c r="NV5" s="124"/>
      <c r="NW5" s="124"/>
      <c r="NX5" s="124"/>
      <c r="NY5" s="124"/>
      <c r="NZ5" s="124"/>
      <c r="OA5" s="124"/>
      <c r="OB5" s="124"/>
      <c r="OC5" s="124"/>
      <c r="OD5" s="124"/>
      <c r="OE5" s="124"/>
      <c r="OF5" s="124"/>
      <c r="OG5" s="124"/>
      <c r="OH5" s="124"/>
      <c r="OI5" s="124"/>
      <c r="OJ5" s="124"/>
      <c r="OK5" s="124"/>
      <c r="OL5" s="124"/>
      <c r="OM5" s="124"/>
      <c r="ON5" s="124"/>
      <c r="OO5" s="124"/>
      <c r="OP5" s="124"/>
      <c r="OQ5" s="124"/>
      <c r="OR5" s="124"/>
      <c r="OS5" s="124"/>
      <c r="OT5" s="124"/>
      <c r="OU5" s="124"/>
      <c r="OV5" s="124"/>
      <c r="OW5" s="124"/>
      <c r="OX5" s="124"/>
      <c r="OY5" s="124"/>
      <c r="OZ5" s="124"/>
      <c r="PA5" s="124"/>
      <c r="PB5" s="124"/>
      <c r="PC5" s="124"/>
      <c r="PD5" s="124"/>
      <c r="PE5" s="124"/>
      <c r="PF5" s="124"/>
      <c r="PG5" s="124"/>
      <c r="PH5" s="124"/>
      <c r="PI5" s="124"/>
      <c r="PJ5" s="124"/>
      <c r="PK5" s="124"/>
      <c r="PL5" s="124"/>
      <c r="PM5" s="124"/>
      <c r="PN5" s="124"/>
      <c r="PO5" s="124"/>
      <c r="PP5" s="124"/>
      <c r="PQ5" s="124"/>
      <c r="PR5" s="124"/>
    </row>
    <row r="6" spans="1:434" s="66" customFormat="1" ht="17.25" thickBot="1" x14ac:dyDescent="0.35">
      <c r="A6" s="162" t="s">
        <v>20</v>
      </c>
      <c r="B6" s="164" t="s">
        <v>23</v>
      </c>
      <c r="C6" s="726"/>
      <c r="D6" s="726"/>
      <c r="E6" s="166" t="s">
        <v>904</v>
      </c>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124"/>
      <c r="GZ6" s="124"/>
      <c r="HA6" s="124"/>
      <c r="HB6" s="124"/>
      <c r="HC6" s="124"/>
      <c r="HD6" s="124"/>
      <c r="HE6" s="124"/>
      <c r="HF6" s="124"/>
      <c r="HG6" s="124"/>
      <c r="HH6" s="124"/>
      <c r="HI6" s="124"/>
      <c r="HJ6" s="124"/>
      <c r="HK6" s="124"/>
      <c r="HL6" s="124"/>
      <c r="HM6" s="124"/>
      <c r="HN6" s="124"/>
      <c r="HO6" s="124"/>
      <c r="HP6" s="124"/>
      <c r="HQ6" s="124"/>
      <c r="HR6" s="124"/>
      <c r="HS6" s="124"/>
      <c r="HT6" s="124"/>
      <c r="HU6" s="124"/>
      <c r="HV6" s="124"/>
      <c r="HW6" s="124"/>
      <c r="HX6" s="124"/>
      <c r="HY6" s="124"/>
      <c r="HZ6" s="124"/>
      <c r="IA6" s="124"/>
      <c r="IB6" s="124"/>
      <c r="IC6" s="124"/>
      <c r="ID6" s="124"/>
      <c r="IE6" s="124"/>
      <c r="IF6" s="124"/>
      <c r="IG6" s="124"/>
      <c r="IH6" s="124"/>
      <c r="II6" s="124"/>
      <c r="IJ6" s="124"/>
      <c r="IK6" s="124"/>
      <c r="IL6" s="124"/>
      <c r="IM6" s="124"/>
      <c r="IN6" s="124"/>
      <c r="IO6" s="124"/>
      <c r="IP6" s="124"/>
      <c r="IQ6" s="124"/>
      <c r="IR6" s="124"/>
      <c r="IS6" s="124"/>
      <c r="IT6" s="124"/>
      <c r="IU6" s="124"/>
      <c r="IV6" s="124"/>
      <c r="IW6" s="124"/>
      <c r="IX6" s="124"/>
      <c r="IY6" s="124"/>
      <c r="IZ6" s="124"/>
      <c r="JA6" s="124"/>
      <c r="JB6" s="124"/>
      <c r="JC6" s="124"/>
      <c r="JD6" s="124"/>
      <c r="JE6" s="124"/>
      <c r="JF6" s="124"/>
      <c r="JG6" s="124"/>
      <c r="JH6" s="124"/>
      <c r="JI6" s="124"/>
      <c r="JJ6" s="124"/>
      <c r="JK6" s="124"/>
      <c r="JL6" s="124"/>
      <c r="JM6" s="124"/>
      <c r="JN6" s="124"/>
      <c r="JO6" s="124"/>
      <c r="JP6" s="124"/>
      <c r="JQ6" s="124"/>
      <c r="JR6" s="124"/>
      <c r="JS6" s="124"/>
      <c r="JT6" s="124"/>
      <c r="JU6" s="124"/>
      <c r="JV6" s="124"/>
      <c r="JW6" s="124"/>
      <c r="JX6" s="124"/>
      <c r="JY6" s="124"/>
      <c r="JZ6" s="124"/>
      <c r="KA6" s="124"/>
      <c r="KB6" s="124"/>
      <c r="KC6" s="124"/>
      <c r="KD6" s="124"/>
      <c r="KE6" s="124"/>
      <c r="KF6" s="124"/>
      <c r="KG6" s="124"/>
      <c r="KH6" s="124"/>
      <c r="KI6" s="124"/>
      <c r="KJ6" s="124"/>
      <c r="KK6" s="124"/>
      <c r="KL6" s="124"/>
      <c r="KM6" s="124"/>
      <c r="KN6" s="124"/>
      <c r="KO6" s="124"/>
      <c r="KP6" s="124"/>
      <c r="KQ6" s="124"/>
      <c r="KR6" s="124"/>
      <c r="KS6" s="124"/>
      <c r="KT6" s="124"/>
      <c r="KU6" s="124"/>
      <c r="KV6" s="124"/>
      <c r="KW6" s="124"/>
      <c r="KX6" s="124"/>
      <c r="KY6" s="124"/>
      <c r="KZ6" s="124"/>
      <c r="LA6" s="124"/>
      <c r="LB6" s="124"/>
      <c r="LC6" s="124"/>
      <c r="LD6" s="124"/>
      <c r="LE6" s="124"/>
      <c r="LF6" s="124"/>
      <c r="LG6" s="124"/>
      <c r="LH6" s="124"/>
      <c r="LI6" s="124"/>
      <c r="LJ6" s="124"/>
      <c r="LK6" s="124"/>
      <c r="LL6" s="124"/>
      <c r="LM6" s="124"/>
      <c r="LN6" s="124"/>
      <c r="LO6" s="124"/>
      <c r="LP6" s="124"/>
      <c r="LQ6" s="124"/>
      <c r="LR6" s="124"/>
      <c r="LS6" s="124"/>
      <c r="LT6" s="124"/>
      <c r="LU6" s="124"/>
      <c r="LV6" s="124"/>
      <c r="LW6" s="124"/>
      <c r="LX6" s="124"/>
      <c r="LY6" s="124"/>
      <c r="LZ6" s="124"/>
      <c r="MA6" s="124"/>
      <c r="MB6" s="124"/>
      <c r="MC6" s="124"/>
      <c r="MD6" s="124"/>
      <c r="ME6" s="124"/>
      <c r="MF6" s="124"/>
      <c r="MG6" s="124"/>
      <c r="MH6" s="124"/>
      <c r="MI6" s="124"/>
      <c r="MJ6" s="124"/>
      <c r="MK6" s="124"/>
      <c r="ML6" s="124"/>
      <c r="MM6" s="124"/>
      <c r="MN6" s="124"/>
      <c r="MO6" s="124"/>
      <c r="MP6" s="124"/>
      <c r="MQ6" s="124"/>
      <c r="MR6" s="124"/>
      <c r="MS6" s="124"/>
      <c r="MT6" s="124"/>
      <c r="MU6" s="124"/>
      <c r="MV6" s="124"/>
      <c r="MW6" s="124"/>
      <c r="MX6" s="124"/>
      <c r="MY6" s="124"/>
      <c r="MZ6" s="124"/>
      <c r="NA6" s="124"/>
      <c r="NB6" s="124"/>
      <c r="NC6" s="124"/>
      <c r="ND6" s="124"/>
      <c r="NE6" s="124"/>
      <c r="NF6" s="124"/>
      <c r="NG6" s="124"/>
      <c r="NH6" s="124"/>
      <c r="NI6" s="124"/>
      <c r="NJ6" s="124"/>
      <c r="NK6" s="124"/>
      <c r="NL6" s="124"/>
      <c r="NM6" s="124"/>
      <c r="NN6" s="124"/>
      <c r="NO6" s="124"/>
      <c r="NP6" s="124"/>
      <c r="NQ6" s="124"/>
      <c r="NR6" s="124"/>
      <c r="NS6" s="124"/>
      <c r="NT6" s="124"/>
      <c r="NU6" s="124"/>
      <c r="NV6" s="124"/>
      <c r="NW6" s="124"/>
      <c r="NX6" s="124"/>
      <c r="NY6" s="124"/>
      <c r="NZ6" s="124"/>
      <c r="OA6" s="124"/>
      <c r="OB6" s="124"/>
      <c r="OC6" s="124"/>
      <c r="OD6" s="124"/>
      <c r="OE6" s="124"/>
      <c r="OF6" s="124"/>
      <c r="OG6" s="124"/>
      <c r="OH6" s="124"/>
      <c r="OI6" s="124"/>
      <c r="OJ6" s="124"/>
      <c r="OK6" s="124"/>
      <c r="OL6" s="124"/>
      <c r="OM6" s="124"/>
      <c r="ON6" s="124"/>
      <c r="OO6" s="124"/>
      <c r="OP6" s="124"/>
      <c r="OQ6" s="124"/>
      <c r="OR6" s="124"/>
      <c r="OS6" s="124"/>
      <c r="OT6" s="124"/>
      <c r="OU6" s="124"/>
      <c r="OV6" s="124"/>
      <c r="OW6" s="124"/>
      <c r="OX6" s="124"/>
      <c r="OY6" s="124"/>
      <c r="OZ6" s="124"/>
      <c r="PA6" s="124"/>
      <c r="PB6" s="124"/>
      <c r="PC6" s="124"/>
      <c r="PD6" s="124"/>
      <c r="PE6" s="124"/>
      <c r="PF6" s="124"/>
      <c r="PG6" s="124"/>
      <c r="PH6" s="124"/>
      <c r="PI6" s="124"/>
      <c r="PJ6" s="124"/>
      <c r="PK6" s="124"/>
      <c r="PL6" s="124"/>
      <c r="PM6" s="124"/>
      <c r="PN6" s="124"/>
      <c r="PO6" s="124"/>
      <c r="PP6" s="124"/>
      <c r="PQ6" s="124"/>
      <c r="PR6" s="124"/>
    </row>
    <row r="7" spans="1:434" s="66" customFormat="1" ht="16.5" x14ac:dyDescent="0.3">
      <c r="A7" s="161"/>
      <c r="B7" s="122"/>
      <c r="C7" s="177" t="s">
        <v>1</v>
      </c>
      <c r="D7" s="177"/>
      <c r="E7" s="180">
        <f>E8</f>
        <v>33912203.5</v>
      </c>
      <c r="F7" s="124"/>
      <c r="G7" s="126"/>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4"/>
      <c r="DU7" s="124"/>
      <c r="DV7" s="124"/>
      <c r="DW7" s="124"/>
      <c r="DX7" s="124"/>
      <c r="DY7" s="124"/>
      <c r="DZ7" s="124"/>
      <c r="EA7" s="124"/>
      <c r="EB7" s="124"/>
      <c r="EC7" s="124"/>
      <c r="ED7" s="124"/>
      <c r="EE7" s="124"/>
      <c r="EF7" s="124"/>
      <c r="EG7" s="124"/>
      <c r="EH7" s="124"/>
      <c r="EI7" s="124"/>
      <c r="EJ7" s="124"/>
      <c r="EK7" s="124"/>
      <c r="EL7" s="124"/>
      <c r="EM7" s="124"/>
      <c r="EN7" s="124"/>
      <c r="EO7" s="124"/>
      <c r="EP7" s="124"/>
      <c r="EQ7" s="124"/>
      <c r="ER7" s="124"/>
      <c r="ES7" s="124"/>
      <c r="ET7" s="124"/>
      <c r="EU7" s="124"/>
      <c r="EV7" s="124"/>
      <c r="EW7" s="124"/>
      <c r="EX7" s="124"/>
      <c r="EY7" s="124"/>
      <c r="EZ7" s="124"/>
      <c r="FA7" s="124"/>
      <c r="FB7" s="124"/>
      <c r="FC7" s="124"/>
      <c r="FD7" s="124"/>
      <c r="FE7" s="124"/>
      <c r="FF7" s="124"/>
      <c r="FG7" s="124"/>
      <c r="FH7" s="124"/>
      <c r="FI7" s="124"/>
      <c r="FJ7" s="124"/>
      <c r="FK7" s="124"/>
      <c r="FL7" s="124"/>
      <c r="FM7" s="124"/>
      <c r="FN7" s="124"/>
      <c r="FO7" s="124"/>
      <c r="FP7" s="124"/>
      <c r="FQ7" s="124"/>
      <c r="FR7" s="124"/>
      <c r="FS7" s="124"/>
      <c r="FT7" s="124"/>
      <c r="FU7" s="124"/>
      <c r="FV7" s="124"/>
      <c r="FW7" s="124"/>
      <c r="FX7" s="124"/>
      <c r="FY7" s="124"/>
      <c r="FZ7" s="124"/>
      <c r="GA7" s="124"/>
      <c r="GB7" s="124"/>
      <c r="GC7" s="124"/>
      <c r="GD7" s="124"/>
      <c r="GE7" s="124"/>
      <c r="GF7" s="124"/>
      <c r="GG7" s="124"/>
      <c r="GH7" s="124"/>
      <c r="GI7" s="124"/>
      <c r="GJ7" s="124"/>
      <c r="GK7" s="124"/>
      <c r="GL7" s="124"/>
      <c r="GM7" s="124"/>
      <c r="GN7" s="124"/>
      <c r="GO7" s="124"/>
      <c r="GP7" s="124"/>
      <c r="GQ7" s="124"/>
      <c r="GR7" s="124"/>
      <c r="GS7" s="124"/>
      <c r="GT7" s="124"/>
      <c r="GU7" s="124"/>
      <c r="GV7" s="124"/>
      <c r="GW7" s="124"/>
      <c r="GX7" s="124"/>
      <c r="GY7" s="124"/>
      <c r="GZ7" s="124"/>
      <c r="HA7" s="124"/>
      <c r="HB7" s="124"/>
      <c r="HC7" s="124"/>
      <c r="HD7" s="124"/>
      <c r="HE7" s="124"/>
      <c r="HF7" s="124"/>
      <c r="HG7" s="124"/>
      <c r="HH7" s="124"/>
      <c r="HI7" s="124"/>
      <c r="HJ7" s="124"/>
      <c r="HK7" s="124"/>
      <c r="HL7" s="124"/>
      <c r="HM7" s="124"/>
      <c r="HN7" s="124"/>
      <c r="HO7" s="124"/>
      <c r="HP7" s="124"/>
      <c r="HQ7" s="124"/>
      <c r="HR7" s="124"/>
      <c r="HS7" s="124"/>
      <c r="HT7" s="124"/>
      <c r="HU7" s="124"/>
      <c r="HV7" s="124"/>
      <c r="HW7" s="124"/>
      <c r="HX7" s="124"/>
      <c r="HY7" s="124"/>
      <c r="HZ7" s="124"/>
      <c r="IA7" s="124"/>
      <c r="IB7" s="124"/>
      <c r="IC7" s="124"/>
      <c r="ID7" s="124"/>
      <c r="IE7" s="124"/>
      <c r="IF7" s="124"/>
      <c r="IG7" s="124"/>
      <c r="IH7" s="124"/>
      <c r="II7" s="124"/>
      <c r="IJ7" s="124"/>
      <c r="IK7" s="124"/>
      <c r="IL7" s="124"/>
      <c r="IM7" s="124"/>
      <c r="IN7" s="124"/>
      <c r="IO7" s="124"/>
      <c r="IP7" s="124"/>
      <c r="IQ7" s="124"/>
      <c r="IR7" s="124"/>
      <c r="IS7" s="124"/>
      <c r="IT7" s="124"/>
      <c r="IU7" s="124"/>
      <c r="IV7" s="124"/>
      <c r="IW7" s="124"/>
      <c r="IX7" s="124"/>
      <c r="IY7" s="124"/>
      <c r="IZ7" s="124"/>
      <c r="JA7" s="124"/>
      <c r="JB7" s="124"/>
      <c r="JC7" s="124"/>
      <c r="JD7" s="124"/>
      <c r="JE7" s="124"/>
      <c r="JF7" s="124"/>
      <c r="JG7" s="124"/>
      <c r="JH7" s="124"/>
      <c r="JI7" s="124"/>
      <c r="JJ7" s="124"/>
      <c r="JK7" s="124"/>
      <c r="JL7" s="124"/>
      <c r="JM7" s="124"/>
      <c r="JN7" s="124"/>
      <c r="JO7" s="124"/>
      <c r="JP7" s="124"/>
      <c r="JQ7" s="124"/>
      <c r="JR7" s="124"/>
      <c r="JS7" s="124"/>
      <c r="JT7" s="124"/>
      <c r="JU7" s="124"/>
      <c r="JV7" s="124"/>
      <c r="JW7" s="124"/>
      <c r="JX7" s="124"/>
      <c r="JY7" s="124"/>
      <c r="JZ7" s="124"/>
      <c r="KA7" s="124"/>
      <c r="KB7" s="124"/>
      <c r="KC7" s="124"/>
      <c r="KD7" s="124"/>
      <c r="KE7" s="124"/>
      <c r="KF7" s="124"/>
      <c r="KG7" s="124"/>
      <c r="KH7" s="124"/>
      <c r="KI7" s="124"/>
      <c r="KJ7" s="124"/>
      <c r="KK7" s="124"/>
      <c r="KL7" s="124"/>
      <c r="KM7" s="124"/>
      <c r="KN7" s="124"/>
      <c r="KO7" s="124"/>
      <c r="KP7" s="124"/>
      <c r="KQ7" s="124"/>
      <c r="KR7" s="124"/>
      <c r="KS7" s="124"/>
      <c r="KT7" s="124"/>
      <c r="KU7" s="124"/>
      <c r="KV7" s="124"/>
      <c r="KW7" s="124"/>
      <c r="KX7" s="124"/>
      <c r="KY7" s="124"/>
      <c r="KZ7" s="124"/>
      <c r="LA7" s="124"/>
      <c r="LB7" s="124"/>
      <c r="LC7" s="124"/>
      <c r="LD7" s="124"/>
      <c r="LE7" s="124"/>
      <c r="LF7" s="124"/>
      <c r="LG7" s="124"/>
      <c r="LH7" s="124"/>
      <c r="LI7" s="124"/>
      <c r="LJ7" s="124"/>
      <c r="LK7" s="124"/>
      <c r="LL7" s="124"/>
      <c r="LM7" s="124"/>
      <c r="LN7" s="124"/>
      <c r="LO7" s="124"/>
      <c r="LP7" s="124"/>
      <c r="LQ7" s="124"/>
      <c r="LR7" s="124"/>
      <c r="LS7" s="124"/>
      <c r="LT7" s="124"/>
      <c r="LU7" s="124"/>
      <c r="LV7" s="124"/>
      <c r="LW7" s="124"/>
      <c r="LX7" s="124"/>
      <c r="LY7" s="124"/>
      <c r="LZ7" s="124"/>
      <c r="MA7" s="124"/>
      <c r="MB7" s="124"/>
      <c r="MC7" s="124"/>
      <c r="MD7" s="124"/>
      <c r="ME7" s="124"/>
      <c r="MF7" s="124"/>
      <c r="MG7" s="124"/>
      <c r="MH7" s="124"/>
      <c r="MI7" s="124"/>
      <c r="MJ7" s="124"/>
      <c r="MK7" s="124"/>
      <c r="ML7" s="124"/>
      <c r="MM7" s="124"/>
      <c r="MN7" s="124"/>
      <c r="MO7" s="124"/>
      <c r="MP7" s="124"/>
      <c r="MQ7" s="124"/>
      <c r="MR7" s="124"/>
      <c r="MS7" s="124"/>
      <c r="MT7" s="124"/>
      <c r="MU7" s="124"/>
      <c r="MV7" s="124"/>
      <c r="MW7" s="124"/>
      <c r="MX7" s="124"/>
      <c r="MY7" s="124"/>
      <c r="MZ7" s="124"/>
      <c r="NA7" s="124"/>
      <c r="NB7" s="124"/>
      <c r="NC7" s="124"/>
      <c r="ND7" s="124"/>
      <c r="NE7" s="124"/>
      <c r="NF7" s="124"/>
      <c r="NG7" s="124"/>
      <c r="NH7" s="124"/>
      <c r="NI7" s="124"/>
      <c r="NJ7" s="124"/>
      <c r="NK7" s="124"/>
      <c r="NL7" s="124"/>
      <c r="NM7" s="124"/>
      <c r="NN7" s="124"/>
      <c r="NO7" s="124"/>
      <c r="NP7" s="124"/>
      <c r="NQ7" s="124"/>
      <c r="NR7" s="124"/>
      <c r="NS7" s="124"/>
      <c r="NT7" s="124"/>
      <c r="NU7" s="124"/>
      <c r="NV7" s="124"/>
      <c r="NW7" s="124"/>
      <c r="NX7" s="124"/>
      <c r="NY7" s="124"/>
      <c r="NZ7" s="124"/>
      <c r="OA7" s="124"/>
      <c r="OB7" s="124"/>
      <c r="OC7" s="124"/>
      <c r="OD7" s="124"/>
      <c r="OE7" s="124"/>
      <c r="OF7" s="124"/>
      <c r="OG7" s="124"/>
      <c r="OH7" s="124"/>
      <c r="OI7" s="124"/>
      <c r="OJ7" s="124"/>
      <c r="OK7" s="124"/>
      <c r="OL7" s="124"/>
      <c r="OM7" s="124"/>
      <c r="ON7" s="124"/>
      <c r="OO7" s="124"/>
      <c r="OP7" s="124"/>
      <c r="OQ7" s="124"/>
      <c r="OR7" s="124"/>
      <c r="OS7" s="124"/>
      <c r="OT7" s="124"/>
      <c r="OU7" s="124"/>
      <c r="OV7" s="124"/>
      <c r="OW7" s="124"/>
      <c r="OX7" s="124"/>
      <c r="OY7" s="124"/>
      <c r="OZ7" s="124"/>
      <c r="PA7" s="124"/>
      <c r="PB7" s="124"/>
      <c r="PC7" s="124"/>
      <c r="PD7" s="124"/>
      <c r="PE7" s="124"/>
      <c r="PF7" s="124"/>
      <c r="PG7" s="124"/>
      <c r="PH7" s="124"/>
      <c r="PI7" s="124"/>
      <c r="PJ7" s="124"/>
      <c r="PK7" s="124"/>
      <c r="PL7" s="124"/>
      <c r="PM7" s="124"/>
      <c r="PN7" s="124"/>
      <c r="PO7" s="124"/>
      <c r="PP7" s="124"/>
      <c r="PQ7" s="124"/>
      <c r="PR7" s="124"/>
    </row>
    <row r="8" spans="1:434" ht="16.5" x14ac:dyDescent="0.3">
      <c r="A8" s="178"/>
      <c r="B8" s="127"/>
      <c r="C8" s="148" t="s">
        <v>94</v>
      </c>
      <c r="D8" s="128"/>
      <c r="E8" s="181">
        <f>E9</f>
        <v>33912203.5</v>
      </c>
      <c r="G8" s="126"/>
    </row>
    <row r="9" spans="1:434" ht="33" x14ac:dyDescent="0.3">
      <c r="A9" s="179">
        <v>1162</v>
      </c>
      <c r="B9" s="127"/>
      <c r="C9" s="129" t="s">
        <v>89</v>
      </c>
      <c r="D9" s="130"/>
      <c r="E9" s="182">
        <f>SUM(E10:E24)</f>
        <v>33912203.5</v>
      </c>
      <c r="G9" s="126"/>
      <c r="H9" s="159"/>
      <c r="I9" s="160"/>
    </row>
    <row r="10" spans="1:434" ht="82.5" x14ac:dyDescent="0.3">
      <c r="A10" s="179"/>
      <c r="B10" s="131">
        <v>11001</v>
      </c>
      <c r="C10" s="132" t="s">
        <v>523</v>
      </c>
      <c r="D10" s="123" t="s">
        <v>247</v>
      </c>
      <c r="E10" s="183">
        <v>449939.7</v>
      </c>
      <c r="F10" s="133"/>
      <c r="G10" s="159"/>
    </row>
    <row r="11" spans="1:434" ht="49.5" x14ac:dyDescent="0.3">
      <c r="A11" s="178"/>
      <c r="B11" s="131">
        <v>11002</v>
      </c>
      <c r="C11" s="134" t="s">
        <v>940</v>
      </c>
      <c r="D11" s="123" t="s">
        <v>247</v>
      </c>
      <c r="E11" s="183">
        <v>14158889.699999999</v>
      </c>
    </row>
    <row r="12" spans="1:434" ht="49.5" x14ac:dyDescent="0.3">
      <c r="A12" s="178"/>
      <c r="B12" s="131">
        <v>11004</v>
      </c>
      <c r="C12" s="134" t="s">
        <v>941</v>
      </c>
      <c r="D12" s="123" t="s">
        <v>247</v>
      </c>
      <c r="E12" s="183">
        <v>962891.3</v>
      </c>
    </row>
    <row r="13" spans="1:434" ht="49.5" x14ac:dyDescent="0.3">
      <c r="A13" s="178"/>
      <c r="B13" s="131">
        <v>11005</v>
      </c>
      <c r="C13" s="134" t="s">
        <v>942</v>
      </c>
      <c r="D13" s="123" t="s">
        <v>247</v>
      </c>
      <c r="E13" s="183">
        <v>9142839</v>
      </c>
    </row>
    <row r="14" spans="1:434" ht="49.5" x14ac:dyDescent="0.3">
      <c r="A14" s="178"/>
      <c r="B14" s="131">
        <v>11006</v>
      </c>
      <c r="C14" s="134" t="s">
        <v>191</v>
      </c>
      <c r="D14" s="123" t="s">
        <v>247</v>
      </c>
      <c r="E14" s="183">
        <v>305766</v>
      </c>
    </row>
    <row r="15" spans="1:434" ht="49.5" x14ac:dyDescent="0.3">
      <c r="A15" s="178"/>
      <c r="B15" s="131">
        <v>11007</v>
      </c>
      <c r="C15" s="132" t="s">
        <v>524</v>
      </c>
      <c r="D15" s="123" t="s">
        <v>247</v>
      </c>
      <c r="E15" s="183">
        <v>95556.3</v>
      </c>
    </row>
    <row r="16" spans="1:434" ht="66" x14ac:dyDescent="0.3">
      <c r="A16" s="178"/>
      <c r="B16" s="131">
        <v>11008</v>
      </c>
      <c r="C16" s="134" t="s">
        <v>943</v>
      </c>
      <c r="D16" s="123" t="s">
        <v>247</v>
      </c>
      <c r="E16" s="183">
        <v>1031865.3</v>
      </c>
    </row>
    <row r="17" spans="1:7" ht="49.5" x14ac:dyDescent="0.3">
      <c r="A17" s="178"/>
      <c r="B17" s="131">
        <v>11009</v>
      </c>
      <c r="C17" s="134" t="s">
        <v>944</v>
      </c>
      <c r="D17" s="123" t="s">
        <v>247</v>
      </c>
      <c r="E17" s="183">
        <v>257961.2</v>
      </c>
    </row>
    <row r="18" spans="1:7" ht="33" x14ac:dyDescent="0.3">
      <c r="A18" s="178"/>
      <c r="B18" s="135">
        <v>11010</v>
      </c>
      <c r="C18" s="132" t="s">
        <v>945</v>
      </c>
      <c r="D18" s="123" t="s">
        <v>248</v>
      </c>
      <c r="E18" s="183">
        <v>45000</v>
      </c>
      <c r="G18" s="159"/>
    </row>
    <row r="19" spans="1:7" ht="49.5" x14ac:dyDescent="0.3">
      <c r="A19" s="178"/>
      <c r="B19" s="131">
        <v>11012</v>
      </c>
      <c r="C19" s="134" t="s">
        <v>357</v>
      </c>
      <c r="D19" s="123" t="s">
        <v>247</v>
      </c>
      <c r="E19" s="183">
        <v>150630.1</v>
      </c>
    </row>
    <row r="20" spans="1:7" ht="49.5" x14ac:dyDescent="0.3">
      <c r="A20" s="178"/>
      <c r="B20" s="131">
        <v>11019</v>
      </c>
      <c r="C20" s="134" t="s">
        <v>946</v>
      </c>
      <c r="D20" s="123" t="s">
        <v>247</v>
      </c>
      <c r="E20" s="183">
        <v>52826.9</v>
      </c>
      <c r="G20" s="159"/>
    </row>
    <row r="21" spans="1:7" ht="49.5" x14ac:dyDescent="0.3">
      <c r="A21" s="178"/>
      <c r="B21" s="131">
        <v>12001</v>
      </c>
      <c r="C21" s="134" t="s">
        <v>947</v>
      </c>
      <c r="D21" s="123" t="s">
        <v>247</v>
      </c>
      <c r="E21" s="183">
        <v>450000</v>
      </c>
    </row>
    <row r="22" spans="1:7" ht="49.5" x14ac:dyDescent="0.3">
      <c r="A22" s="178"/>
      <c r="B22" s="131">
        <v>12002</v>
      </c>
      <c r="C22" s="134" t="s">
        <v>189</v>
      </c>
      <c r="D22" s="123" t="s">
        <v>247</v>
      </c>
      <c r="E22" s="183">
        <v>112200</v>
      </c>
      <c r="F22" s="124"/>
    </row>
    <row r="23" spans="1:7" ht="99" x14ac:dyDescent="0.3">
      <c r="A23" s="178"/>
      <c r="B23" s="131">
        <v>32004</v>
      </c>
      <c r="C23" s="134" t="s">
        <v>249</v>
      </c>
      <c r="D23" s="123" t="s">
        <v>247</v>
      </c>
      <c r="E23" s="183">
        <v>5518838</v>
      </c>
      <c r="G23" s="159"/>
    </row>
    <row r="24" spans="1:7" ht="50.25" thickBot="1" x14ac:dyDescent="0.35">
      <c r="A24" s="184"/>
      <c r="B24" s="185">
        <v>32005</v>
      </c>
      <c r="C24" s="186" t="s">
        <v>250</v>
      </c>
      <c r="D24" s="163" t="s">
        <v>247</v>
      </c>
      <c r="E24" s="187">
        <v>1177000</v>
      </c>
      <c r="G24" s="159"/>
    </row>
    <row r="25" spans="1:7" s="121" customFormat="1" ht="88.5" customHeight="1" x14ac:dyDescent="0.3">
      <c r="E25" s="136"/>
    </row>
    <row r="26" spans="1:7" s="121" customFormat="1" ht="88.5" customHeight="1" x14ac:dyDescent="0.3">
      <c r="E26" s="136"/>
    </row>
    <row r="27" spans="1:7" s="121" customFormat="1" ht="88.5" customHeight="1" x14ac:dyDescent="0.3">
      <c r="E27" s="136"/>
    </row>
    <row r="28" spans="1:7" s="121" customFormat="1" ht="88.5" customHeight="1" x14ac:dyDescent="0.3">
      <c r="E28" s="136"/>
    </row>
    <row r="29" spans="1:7" s="121" customFormat="1" ht="88.5" customHeight="1" x14ac:dyDescent="0.3">
      <c r="E29" s="136"/>
    </row>
    <row r="30" spans="1:7" s="121" customFormat="1" ht="88.5" customHeight="1" x14ac:dyDescent="0.3">
      <c r="E30" s="136"/>
    </row>
    <row r="31" spans="1:7" s="121" customFormat="1" ht="88.5" customHeight="1" x14ac:dyDescent="0.3">
      <c r="E31" s="136"/>
    </row>
    <row r="32" spans="1:7" s="121" customFormat="1" ht="88.5" customHeight="1" x14ac:dyDescent="0.3">
      <c r="E32" s="136"/>
    </row>
    <row r="33" spans="5:5" s="121" customFormat="1" ht="88.5" customHeight="1" x14ac:dyDescent="0.3">
      <c r="E33" s="136"/>
    </row>
    <row r="34" spans="5:5" s="121" customFormat="1" ht="88.5" customHeight="1" x14ac:dyDescent="0.3">
      <c r="E34" s="136"/>
    </row>
    <row r="35" spans="5:5" s="121" customFormat="1" ht="88.5" customHeight="1" x14ac:dyDescent="0.3">
      <c r="E35" s="136"/>
    </row>
    <row r="36" spans="5:5" s="121" customFormat="1" ht="88.5" customHeight="1" x14ac:dyDescent="0.3">
      <c r="E36" s="136"/>
    </row>
    <row r="37" spans="5:5" s="121" customFormat="1" ht="88.5" customHeight="1" x14ac:dyDescent="0.3">
      <c r="E37" s="136"/>
    </row>
    <row r="38" spans="5:5" s="121" customFormat="1" ht="88.5" customHeight="1" x14ac:dyDescent="0.3">
      <c r="E38" s="136"/>
    </row>
    <row r="39" spans="5:5" s="121" customFormat="1" ht="88.5" customHeight="1" x14ac:dyDescent="0.3">
      <c r="E39" s="136"/>
    </row>
    <row r="40" spans="5:5" s="121" customFormat="1" ht="88.5" customHeight="1" x14ac:dyDescent="0.3">
      <c r="E40" s="136"/>
    </row>
    <row r="41" spans="5:5" s="121" customFormat="1" ht="88.5" customHeight="1" x14ac:dyDescent="0.3">
      <c r="E41" s="136"/>
    </row>
    <row r="42" spans="5:5" s="121" customFormat="1" ht="88.5" customHeight="1" x14ac:dyDescent="0.3">
      <c r="E42" s="136"/>
    </row>
    <row r="43" spans="5:5" s="121" customFormat="1" ht="88.5" customHeight="1" x14ac:dyDescent="0.3">
      <c r="E43" s="136"/>
    </row>
    <row r="44" spans="5:5" s="121" customFormat="1" ht="88.5" customHeight="1" x14ac:dyDescent="0.3">
      <c r="E44" s="136"/>
    </row>
    <row r="45" spans="5:5" s="121" customFormat="1" ht="88.5" customHeight="1" x14ac:dyDescent="0.3">
      <c r="E45" s="136"/>
    </row>
    <row r="46" spans="5:5" s="121" customFormat="1" ht="88.5" customHeight="1" x14ac:dyDescent="0.3">
      <c r="E46" s="136"/>
    </row>
    <row r="47" spans="5:5" s="121" customFormat="1" ht="88.5" customHeight="1" x14ac:dyDescent="0.3">
      <c r="E47" s="136"/>
    </row>
    <row r="48" spans="5:5" s="121" customFormat="1" ht="88.5" customHeight="1" x14ac:dyDescent="0.3">
      <c r="E48" s="136"/>
    </row>
    <row r="49" spans="5:5" s="121" customFormat="1" ht="88.5" customHeight="1" x14ac:dyDescent="0.3">
      <c r="E49" s="136"/>
    </row>
    <row r="50" spans="5:5" s="121" customFormat="1" ht="88.5" customHeight="1" x14ac:dyDescent="0.3">
      <c r="E50" s="136"/>
    </row>
    <row r="51" spans="5:5" s="121" customFormat="1" ht="88.5" customHeight="1" x14ac:dyDescent="0.3">
      <c r="E51" s="136"/>
    </row>
    <row r="52" spans="5:5" s="121" customFormat="1" ht="88.5" customHeight="1" x14ac:dyDescent="0.3">
      <c r="E52" s="136"/>
    </row>
    <row r="53" spans="5:5" s="121" customFormat="1" ht="88.5" customHeight="1" x14ac:dyDescent="0.3">
      <c r="E53" s="136"/>
    </row>
    <row r="54" spans="5:5" s="121" customFormat="1" ht="88.5" customHeight="1" x14ac:dyDescent="0.3">
      <c r="E54" s="136"/>
    </row>
    <row r="55" spans="5:5" s="121" customFormat="1" ht="88.5" customHeight="1" x14ac:dyDescent="0.3">
      <c r="E55" s="136"/>
    </row>
    <row r="56" spans="5:5" s="121" customFormat="1" ht="88.5" customHeight="1" x14ac:dyDescent="0.3">
      <c r="E56" s="136"/>
    </row>
    <row r="57" spans="5:5" s="121" customFormat="1" ht="88.5" customHeight="1" x14ac:dyDescent="0.3">
      <c r="E57" s="136"/>
    </row>
    <row r="58" spans="5:5" s="121" customFormat="1" ht="88.5" customHeight="1" x14ac:dyDescent="0.3">
      <c r="E58" s="136"/>
    </row>
    <row r="59" spans="5:5" s="121" customFormat="1" ht="88.5" customHeight="1" x14ac:dyDescent="0.3">
      <c r="E59" s="136"/>
    </row>
    <row r="60" spans="5:5" s="121" customFormat="1" ht="88.5" customHeight="1" x14ac:dyDescent="0.3">
      <c r="E60" s="136"/>
    </row>
    <row r="61" spans="5:5" s="121" customFormat="1" ht="88.5" customHeight="1" x14ac:dyDescent="0.3">
      <c r="E61" s="136"/>
    </row>
    <row r="62" spans="5:5" s="121" customFormat="1" ht="88.5" customHeight="1" x14ac:dyDescent="0.3">
      <c r="E62" s="136"/>
    </row>
    <row r="63" spans="5:5" s="121" customFormat="1" ht="88.5" customHeight="1" x14ac:dyDescent="0.3">
      <c r="E63" s="136"/>
    </row>
    <row r="64" spans="5:5" s="121" customFormat="1" ht="88.5" customHeight="1" x14ac:dyDescent="0.3">
      <c r="E64" s="136"/>
    </row>
    <row r="65" spans="5:5" s="121" customFormat="1" ht="88.5" customHeight="1" x14ac:dyDescent="0.3">
      <c r="E65" s="136"/>
    </row>
    <row r="66" spans="5:5" s="121" customFormat="1" ht="88.5" customHeight="1" x14ac:dyDescent="0.3">
      <c r="E66" s="136"/>
    </row>
    <row r="67" spans="5:5" s="121" customFormat="1" ht="88.5" customHeight="1" x14ac:dyDescent="0.3">
      <c r="E67" s="136"/>
    </row>
    <row r="68" spans="5:5" s="121" customFormat="1" ht="88.5" customHeight="1" x14ac:dyDescent="0.3">
      <c r="E68" s="136"/>
    </row>
    <row r="69" spans="5:5" s="121" customFormat="1" ht="88.5" customHeight="1" x14ac:dyDescent="0.3">
      <c r="E69" s="136"/>
    </row>
    <row r="70" spans="5:5" s="121" customFormat="1" ht="88.5" customHeight="1" x14ac:dyDescent="0.3">
      <c r="E70" s="136"/>
    </row>
    <row r="71" spans="5:5" s="121" customFormat="1" ht="88.5" customHeight="1" x14ac:dyDescent="0.3">
      <c r="E71" s="136"/>
    </row>
    <row r="72" spans="5:5" s="121" customFormat="1" ht="88.5" customHeight="1" x14ac:dyDescent="0.3">
      <c r="E72" s="136"/>
    </row>
    <row r="73" spans="5:5" s="121" customFormat="1" ht="88.5" customHeight="1" x14ac:dyDescent="0.3">
      <c r="E73" s="136"/>
    </row>
    <row r="74" spans="5:5" s="121" customFormat="1" ht="88.5" customHeight="1" x14ac:dyDescent="0.3">
      <c r="E74" s="136"/>
    </row>
    <row r="75" spans="5:5" s="121" customFormat="1" ht="88.5" customHeight="1" x14ac:dyDescent="0.3">
      <c r="E75" s="136"/>
    </row>
    <row r="76" spans="5:5" s="121" customFormat="1" ht="88.5" customHeight="1" x14ac:dyDescent="0.3">
      <c r="E76" s="136"/>
    </row>
    <row r="77" spans="5:5" s="121" customFormat="1" ht="88.5" customHeight="1" x14ac:dyDescent="0.3">
      <c r="E77" s="136"/>
    </row>
    <row r="78" spans="5:5" s="121" customFormat="1" ht="88.5" customHeight="1" x14ac:dyDescent="0.3">
      <c r="E78" s="136"/>
    </row>
    <row r="79" spans="5:5" s="121" customFormat="1" ht="88.5" customHeight="1" x14ac:dyDescent="0.3">
      <c r="E79" s="136"/>
    </row>
    <row r="80" spans="5:5" s="121" customFormat="1" ht="88.5" customHeight="1" x14ac:dyDescent="0.3">
      <c r="E80" s="136"/>
    </row>
    <row r="81" spans="5:5" s="121" customFormat="1" ht="88.5" customHeight="1" x14ac:dyDescent="0.3">
      <c r="E81" s="136"/>
    </row>
    <row r="82" spans="5:5" s="121" customFormat="1" ht="88.5" customHeight="1" x14ac:dyDescent="0.3">
      <c r="E82" s="136"/>
    </row>
    <row r="83" spans="5:5" s="121" customFormat="1" ht="88.5" customHeight="1" x14ac:dyDescent="0.3">
      <c r="E83" s="136"/>
    </row>
    <row r="84" spans="5:5" s="121" customFormat="1" ht="88.5" customHeight="1" x14ac:dyDescent="0.3">
      <c r="E84" s="136"/>
    </row>
    <row r="85" spans="5:5" s="121" customFormat="1" ht="88.5" customHeight="1" x14ac:dyDescent="0.3">
      <c r="E85" s="136"/>
    </row>
    <row r="86" spans="5:5" s="121" customFormat="1" ht="88.5" customHeight="1" x14ac:dyDescent="0.3">
      <c r="E86" s="136"/>
    </row>
    <row r="87" spans="5:5" s="121" customFormat="1" ht="88.5" customHeight="1" x14ac:dyDescent="0.3">
      <c r="E87" s="136"/>
    </row>
    <row r="88" spans="5:5" s="121" customFormat="1" ht="88.5" customHeight="1" x14ac:dyDescent="0.3">
      <c r="E88" s="136"/>
    </row>
    <row r="89" spans="5:5" s="121" customFormat="1" ht="88.5" customHeight="1" x14ac:dyDescent="0.3">
      <c r="E89" s="136"/>
    </row>
    <row r="90" spans="5:5" s="121" customFormat="1" ht="88.5" customHeight="1" x14ac:dyDescent="0.3">
      <c r="E90" s="136"/>
    </row>
    <row r="91" spans="5:5" s="121" customFormat="1" ht="88.5" customHeight="1" x14ac:dyDescent="0.3">
      <c r="E91" s="136"/>
    </row>
    <row r="92" spans="5:5" s="121" customFormat="1" ht="88.5" customHeight="1" x14ac:dyDescent="0.3">
      <c r="E92" s="136"/>
    </row>
    <row r="93" spans="5:5" s="121" customFormat="1" ht="88.5" customHeight="1" x14ac:dyDescent="0.3">
      <c r="E93" s="136"/>
    </row>
    <row r="94" spans="5:5" s="121" customFormat="1" ht="88.5" customHeight="1" x14ac:dyDescent="0.3">
      <c r="E94" s="136"/>
    </row>
    <row r="95" spans="5:5" s="121" customFormat="1" ht="88.5" customHeight="1" x14ac:dyDescent="0.3">
      <c r="E95" s="136"/>
    </row>
    <row r="96" spans="5:5" s="121" customFormat="1" ht="88.5" customHeight="1" x14ac:dyDescent="0.3">
      <c r="E96" s="136"/>
    </row>
    <row r="97" spans="5:5" s="121" customFormat="1" ht="88.5" customHeight="1" x14ac:dyDescent="0.3">
      <c r="E97" s="136"/>
    </row>
    <row r="98" spans="5:5" s="121" customFormat="1" ht="88.5" customHeight="1" x14ac:dyDescent="0.3">
      <c r="E98" s="136"/>
    </row>
    <row r="99" spans="5:5" s="121" customFormat="1" ht="88.5" customHeight="1" x14ac:dyDescent="0.3">
      <c r="E99" s="136"/>
    </row>
    <row r="100" spans="5:5" s="121" customFormat="1" ht="88.5" customHeight="1" x14ac:dyDescent="0.3">
      <c r="E100" s="136"/>
    </row>
    <row r="101" spans="5:5" s="121" customFormat="1" ht="88.5" customHeight="1" x14ac:dyDescent="0.3">
      <c r="E101" s="136"/>
    </row>
    <row r="102" spans="5:5" s="121" customFormat="1" ht="88.5" customHeight="1" x14ac:dyDescent="0.3">
      <c r="E102" s="136"/>
    </row>
    <row r="103" spans="5:5" s="121" customFormat="1" ht="88.5" customHeight="1" x14ac:dyDescent="0.3">
      <c r="E103" s="136"/>
    </row>
    <row r="104" spans="5:5" s="121" customFormat="1" ht="88.5" customHeight="1" x14ac:dyDescent="0.3">
      <c r="E104" s="136"/>
    </row>
    <row r="105" spans="5:5" s="121" customFormat="1" ht="88.5" customHeight="1" x14ac:dyDescent="0.3">
      <c r="E105" s="136"/>
    </row>
    <row r="106" spans="5:5" s="121" customFormat="1" ht="88.5" customHeight="1" x14ac:dyDescent="0.3">
      <c r="E106" s="136"/>
    </row>
    <row r="107" spans="5:5" s="121" customFormat="1" ht="88.5" customHeight="1" x14ac:dyDescent="0.3">
      <c r="E107" s="136"/>
    </row>
    <row r="108" spans="5:5" s="121" customFormat="1" ht="88.5" customHeight="1" x14ac:dyDescent="0.3">
      <c r="E108" s="136"/>
    </row>
    <row r="109" spans="5:5" s="121" customFormat="1" ht="88.5" customHeight="1" x14ac:dyDescent="0.3">
      <c r="E109" s="136"/>
    </row>
    <row r="110" spans="5:5" s="121" customFormat="1" ht="88.5" customHeight="1" x14ac:dyDescent="0.3">
      <c r="E110" s="136"/>
    </row>
    <row r="111" spans="5:5" s="121" customFormat="1" ht="88.5" customHeight="1" x14ac:dyDescent="0.3">
      <c r="E111" s="136"/>
    </row>
    <row r="112" spans="5:5" s="121" customFormat="1" ht="88.5" customHeight="1" x14ac:dyDescent="0.3">
      <c r="E112" s="136"/>
    </row>
    <row r="113" spans="5:5" s="121" customFormat="1" ht="88.5" customHeight="1" x14ac:dyDescent="0.3">
      <c r="E113" s="136"/>
    </row>
    <row r="114" spans="5:5" s="121" customFormat="1" ht="88.5" customHeight="1" x14ac:dyDescent="0.3">
      <c r="E114" s="136"/>
    </row>
    <row r="115" spans="5:5" s="121" customFormat="1" ht="88.5" customHeight="1" x14ac:dyDescent="0.3">
      <c r="E115" s="136"/>
    </row>
    <row r="116" spans="5:5" s="121" customFormat="1" ht="88.5" customHeight="1" x14ac:dyDescent="0.3">
      <c r="E116" s="136"/>
    </row>
    <row r="117" spans="5:5" s="121" customFormat="1" ht="88.5" customHeight="1" x14ac:dyDescent="0.3">
      <c r="E117" s="136"/>
    </row>
    <row r="118" spans="5:5" s="121" customFormat="1" ht="88.5" customHeight="1" x14ac:dyDescent="0.3">
      <c r="E118" s="136"/>
    </row>
    <row r="119" spans="5:5" s="121" customFormat="1" ht="88.5" customHeight="1" x14ac:dyDescent="0.3">
      <c r="E119" s="136"/>
    </row>
    <row r="120" spans="5:5" s="121" customFormat="1" ht="88.5" customHeight="1" x14ac:dyDescent="0.3">
      <c r="E120" s="136"/>
    </row>
    <row r="121" spans="5:5" s="121" customFormat="1" ht="88.5" customHeight="1" x14ac:dyDescent="0.3">
      <c r="E121" s="136"/>
    </row>
    <row r="122" spans="5:5" s="121" customFormat="1" ht="88.5" customHeight="1" x14ac:dyDescent="0.3">
      <c r="E122" s="136"/>
    </row>
    <row r="123" spans="5:5" s="121" customFormat="1" ht="88.5" customHeight="1" x14ac:dyDescent="0.3">
      <c r="E123" s="136"/>
    </row>
    <row r="124" spans="5:5" s="121" customFormat="1" ht="88.5" customHeight="1" x14ac:dyDescent="0.3">
      <c r="E124" s="136"/>
    </row>
    <row r="125" spans="5:5" s="121" customFormat="1" ht="88.5" customHeight="1" x14ac:dyDescent="0.3">
      <c r="E125" s="136"/>
    </row>
    <row r="126" spans="5:5" s="121" customFormat="1" ht="88.5" customHeight="1" x14ac:dyDescent="0.3">
      <c r="E126" s="136"/>
    </row>
    <row r="127" spans="5:5" s="121" customFormat="1" ht="88.5" customHeight="1" x14ac:dyDescent="0.3">
      <c r="E127" s="136"/>
    </row>
    <row r="128" spans="5:5" s="121" customFormat="1" ht="88.5" customHeight="1" x14ac:dyDescent="0.3">
      <c r="E128" s="136"/>
    </row>
    <row r="129" spans="5:5" s="121" customFormat="1" ht="88.5" customHeight="1" x14ac:dyDescent="0.3">
      <c r="E129" s="136"/>
    </row>
    <row r="130" spans="5:5" s="121" customFormat="1" ht="88.5" customHeight="1" x14ac:dyDescent="0.3">
      <c r="E130" s="136"/>
    </row>
    <row r="131" spans="5:5" s="121" customFormat="1" ht="88.5" customHeight="1" x14ac:dyDescent="0.3">
      <c r="E131" s="136"/>
    </row>
    <row r="132" spans="5:5" s="121" customFormat="1" ht="88.5" customHeight="1" x14ac:dyDescent="0.3">
      <c r="E132" s="136"/>
    </row>
    <row r="133" spans="5:5" s="121" customFormat="1" ht="88.5" customHeight="1" x14ac:dyDescent="0.3">
      <c r="E133" s="136"/>
    </row>
    <row r="134" spans="5:5" s="121" customFormat="1" ht="88.5" customHeight="1" x14ac:dyDescent="0.3">
      <c r="E134" s="136"/>
    </row>
    <row r="135" spans="5:5" s="121" customFormat="1" ht="88.5" customHeight="1" x14ac:dyDescent="0.3">
      <c r="E135" s="136"/>
    </row>
    <row r="136" spans="5:5" s="121" customFormat="1" ht="88.5" customHeight="1" x14ac:dyDescent="0.3">
      <c r="E136" s="136"/>
    </row>
    <row r="137" spans="5:5" s="121" customFormat="1" ht="88.5" customHeight="1" x14ac:dyDescent="0.3">
      <c r="E137" s="136"/>
    </row>
    <row r="138" spans="5:5" s="121" customFormat="1" ht="88.5" customHeight="1" x14ac:dyDescent="0.3">
      <c r="E138" s="136"/>
    </row>
    <row r="139" spans="5:5" s="121" customFormat="1" ht="88.5" customHeight="1" x14ac:dyDescent="0.3">
      <c r="E139" s="136"/>
    </row>
    <row r="140" spans="5:5" s="121" customFormat="1" ht="88.5" customHeight="1" x14ac:dyDescent="0.3">
      <c r="E140" s="136"/>
    </row>
    <row r="141" spans="5:5" s="121" customFormat="1" ht="88.5" customHeight="1" x14ac:dyDescent="0.3">
      <c r="E141" s="136"/>
    </row>
    <row r="142" spans="5:5" s="121" customFormat="1" ht="88.5" customHeight="1" x14ac:dyDescent="0.3">
      <c r="E142" s="136"/>
    </row>
    <row r="143" spans="5:5" s="121" customFormat="1" ht="88.5" customHeight="1" x14ac:dyDescent="0.3">
      <c r="E143" s="136"/>
    </row>
    <row r="144" spans="5:5" s="121" customFormat="1" ht="88.5" customHeight="1" x14ac:dyDescent="0.3">
      <c r="E144" s="136"/>
    </row>
    <row r="145" spans="5:5" s="121" customFormat="1" ht="88.5" customHeight="1" x14ac:dyDescent="0.3">
      <c r="E145" s="136"/>
    </row>
    <row r="146" spans="5:5" s="121" customFormat="1" ht="88.5" customHeight="1" x14ac:dyDescent="0.3">
      <c r="E146" s="136"/>
    </row>
    <row r="147" spans="5:5" s="121" customFormat="1" ht="88.5" customHeight="1" x14ac:dyDescent="0.3">
      <c r="E147" s="136"/>
    </row>
    <row r="148" spans="5:5" s="121" customFormat="1" ht="88.5" customHeight="1" x14ac:dyDescent="0.3">
      <c r="E148" s="136"/>
    </row>
    <row r="149" spans="5:5" s="121" customFormat="1" ht="88.5" customHeight="1" x14ac:dyDescent="0.3">
      <c r="E149" s="136"/>
    </row>
    <row r="150" spans="5:5" s="121" customFormat="1" ht="88.5" customHeight="1" x14ac:dyDescent="0.3">
      <c r="E150" s="136"/>
    </row>
    <row r="151" spans="5:5" s="121" customFormat="1" ht="88.5" customHeight="1" x14ac:dyDescent="0.3">
      <c r="E151" s="136"/>
    </row>
    <row r="152" spans="5:5" s="121" customFormat="1" ht="88.5" customHeight="1" x14ac:dyDescent="0.3">
      <c r="E152" s="136"/>
    </row>
    <row r="153" spans="5:5" s="121" customFormat="1" ht="88.5" customHeight="1" x14ac:dyDescent="0.3">
      <c r="E153" s="136"/>
    </row>
    <row r="154" spans="5:5" s="121" customFormat="1" ht="88.5" customHeight="1" x14ac:dyDescent="0.3">
      <c r="E154" s="136"/>
    </row>
    <row r="155" spans="5:5" s="121" customFormat="1" ht="88.5" customHeight="1" x14ac:dyDescent="0.3">
      <c r="E155" s="136"/>
    </row>
    <row r="156" spans="5:5" s="121" customFormat="1" ht="88.5" customHeight="1" x14ac:dyDescent="0.3">
      <c r="E156" s="136"/>
    </row>
    <row r="157" spans="5:5" s="121" customFormat="1" ht="88.5" customHeight="1" x14ac:dyDescent="0.3">
      <c r="E157" s="136"/>
    </row>
    <row r="158" spans="5:5" s="121" customFormat="1" ht="88.5" customHeight="1" x14ac:dyDescent="0.3">
      <c r="E158" s="136"/>
    </row>
    <row r="159" spans="5:5" s="121" customFormat="1" ht="88.5" customHeight="1" x14ac:dyDescent="0.3">
      <c r="E159" s="136"/>
    </row>
    <row r="160" spans="5:5" s="121" customFormat="1" ht="88.5" customHeight="1" x14ac:dyDescent="0.3">
      <c r="E160" s="136"/>
    </row>
    <row r="161" spans="5:5" s="121" customFormat="1" ht="88.5" customHeight="1" x14ac:dyDescent="0.3">
      <c r="E161" s="136"/>
    </row>
    <row r="162" spans="5:5" s="121" customFormat="1" ht="88.5" customHeight="1" x14ac:dyDescent="0.3">
      <c r="E162" s="136"/>
    </row>
    <row r="163" spans="5:5" s="121" customFormat="1" ht="88.5" customHeight="1" x14ac:dyDescent="0.3">
      <c r="E163" s="136"/>
    </row>
    <row r="164" spans="5:5" s="121" customFormat="1" ht="88.5" customHeight="1" x14ac:dyDescent="0.3">
      <c r="E164" s="136"/>
    </row>
    <row r="165" spans="5:5" s="121" customFormat="1" ht="88.5" customHeight="1" x14ac:dyDescent="0.3">
      <c r="E165" s="136"/>
    </row>
    <row r="166" spans="5:5" s="121" customFormat="1" ht="88.5" customHeight="1" x14ac:dyDescent="0.3">
      <c r="E166" s="136"/>
    </row>
    <row r="167" spans="5:5" s="121" customFormat="1" ht="88.5" customHeight="1" x14ac:dyDescent="0.3">
      <c r="E167" s="136"/>
    </row>
    <row r="168" spans="5:5" s="121" customFormat="1" ht="88.5" customHeight="1" x14ac:dyDescent="0.3">
      <c r="E168" s="136"/>
    </row>
    <row r="169" spans="5:5" s="121" customFormat="1" ht="88.5" customHeight="1" x14ac:dyDescent="0.3">
      <c r="E169" s="136"/>
    </row>
    <row r="170" spans="5:5" s="121" customFormat="1" ht="88.5" customHeight="1" x14ac:dyDescent="0.3">
      <c r="E170" s="136"/>
    </row>
    <row r="171" spans="5:5" s="121" customFormat="1" ht="88.5" customHeight="1" x14ac:dyDescent="0.3">
      <c r="E171" s="136"/>
    </row>
    <row r="172" spans="5:5" s="121" customFormat="1" ht="88.5" customHeight="1" x14ac:dyDescent="0.3">
      <c r="E172" s="136"/>
    </row>
    <row r="173" spans="5:5" s="121" customFormat="1" ht="88.5" customHeight="1" x14ac:dyDescent="0.3">
      <c r="E173" s="136"/>
    </row>
    <row r="174" spans="5:5" s="121" customFormat="1" ht="88.5" customHeight="1" x14ac:dyDescent="0.3">
      <c r="E174" s="136"/>
    </row>
    <row r="175" spans="5:5" s="121" customFormat="1" ht="88.5" customHeight="1" x14ac:dyDescent="0.3">
      <c r="E175" s="136"/>
    </row>
    <row r="176" spans="5:5" s="121" customFormat="1" ht="88.5" customHeight="1" x14ac:dyDescent="0.3">
      <c r="E176" s="136"/>
    </row>
    <row r="177" spans="5:5" s="121" customFormat="1" ht="88.5" customHeight="1" x14ac:dyDescent="0.3">
      <c r="E177" s="136"/>
    </row>
    <row r="178" spans="5:5" s="121" customFormat="1" ht="88.5" customHeight="1" x14ac:dyDescent="0.3">
      <c r="E178" s="136"/>
    </row>
    <row r="179" spans="5:5" s="121" customFormat="1" ht="88.5" customHeight="1" x14ac:dyDescent="0.3">
      <c r="E179" s="136"/>
    </row>
    <row r="180" spans="5:5" s="121" customFormat="1" ht="88.5" customHeight="1" x14ac:dyDescent="0.3">
      <c r="E180" s="136"/>
    </row>
    <row r="181" spans="5:5" s="121" customFormat="1" ht="88.5" customHeight="1" x14ac:dyDescent="0.3">
      <c r="E181" s="136"/>
    </row>
    <row r="182" spans="5:5" s="121" customFormat="1" ht="88.5" customHeight="1" x14ac:dyDescent="0.3">
      <c r="E182" s="136"/>
    </row>
    <row r="183" spans="5:5" s="121" customFormat="1" ht="88.5" customHeight="1" x14ac:dyDescent="0.3">
      <c r="E183" s="136"/>
    </row>
    <row r="184" spans="5:5" s="121" customFormat="1" ht="88.5" customHeight="1" x14ac:dyDescent="0.3">
      <c r="E184" s="136"/>
    </row>
    <row r="185" spans="5:5" s="121" customFormat="1" ht="88.5" customHeight="1" x14ac:dyDescent="0.3">
      <c r="E185" s="136"/>
    </row>
    <row r="186" spans="5:5" s="121" customFormat="1" ht="88.5" customHeight="1" x14ac:dyDescent="0.3">
      <c r="E186" s="136"/>
    </row>
    <row r="187" spans="5:5" s="121" customFormat="1" ht="88.5" customHeight="1" x14ac:dyDescent="0.3">
      <c r="E187" s="136"/>
    </row>
    <row r="188" spans="5:5" s="121" customFormat="1" ht="88.5" customHeight="1" x14ac:dyDescent="0.3">
      <c r="E188" s="136"/>
    </row>
    <row r="189" spans="5:5" s="121" customFormat="1" ht="88.5" customHeight="1" x14ac:dyDescent="0.3">
      <c r="E189" s="136"/>
    </row>
    <row r="190" spans="5:5" s="121" customFormat="1" ht="88.5" customHeight="1" x14ac:dyDescent="0.3">
      <c r="E190" s="136"/>
    </row>
    <row r="191" spans="5:5" s="121" customFormat="1" ht="88.5" customHeight="1" x14ac:dyDescent="0.3">
      <c r="E191" s="136"/>
    </row>
    <row r="192" spans="5:5" s="121" customFormat="1" ht="88.5" customHeight="1" x14ac:dyDescent="0.3">
      <c r="E192" s="136"/>
    </row>
    <row r="193" spans="5:5" s="121" customFormat="1" ht="88.5" customHeight="1" x14ac:dyDescent="0.3">
      <c r="E193" s="136"/>
    </row>
    <row r="194" spans="5:5" s="121" customFormat="1" ht="88.5" customHeight="1" x14ac:dyDescent="0.3">
      <c r="E194" s="136"/>
    </row>
    <row r="195" spans="5:5" s="121" customFormat="1" ht="88.5" customHeight="1" x14ac:dyDescent="0.3">
      <c r="E195" s="136"/>
    </row>
    <row r="196" spans="5:5" s="121" customFormat="1" ht="88.5" customHeight="1" x14ac:dyDescent="0.3">
      <c r="E196" s="136"/>
    </row>
    <row r="197" spans="5:5" s="121" customFormat="1" ht="88.5" customHeight="1" x14ac:dyDescent="0.3">
      <c r="E197" s="136"/>
    </row>
    <row r="198" spans="5:5" s="121" customFormat="1" ht="88.5" customHeight="1" x14ac:dyDescent="0.3">
      <c r="E198" s="136"/>
    </row>
    <row r="199" spans="5:5" s="121" customFormat="1" ht="88.5" customHeight="1" x14ac:dyDescent="0.3">
      <c r="E199" s="136"/>
    </row>
    <row r="200" spans="5:5" s="121" customFormat="1" ht="88.5" customHeight="1" x14ac:dyDescent="0.3">
      <c r="E200" s="136"/>
    </row>
    <row r="201" spans="5:5" s="121" customFormat="1" ht="88.5" customHeight="1" x14ac:dyDescent="0.3">
      <c r="E201" s="136"/>
    </row>
    <row r="202" spans="5:5" s="121" customFormat="1" ht="88.5" customHeight="1" x14ac:dyDescent="0.3">
      <c r="E202" s="136"/>
    </row>
    <row r="203" spans="5:5" s="121" customFormat="1" ht="88.5" customHeight="1" x14ac:dyDescent="0.3">
      <c r="E203" s="136"/>
    </row>
    <row r="204" spans="5:5" s="121" customFormat="1" ht="88.5" customHeight="1" x14ac:dyDescent="0.3">
      <c r="E204" s="136"/>
    </row>
    <row r="205" spans="5:5" s="121" customFormat="1" ht="88.5" customHeight="1" x14ac:dyDescent="0.3">
      <c r="E205" s="136"/>
    </row>
    <row r="206" spans="5:5" s="121" customFormat="1" ht="88.5" customHeight="1" x14ac:dyDescent="0.3">
      <c r="E206" s="136"/>
    </row>
    <row r="207" spans="5:5" s="121" customFormat="1" ht="88.5" customHeight="1" x14ac:dyDescent="0.3">
      <c r="E207" s="136"/>
    </row>
    <row r="208" spans="5:5" s="121" customFormat="1" ht="88.5" customHeight="1" x14ac:dyDescent="0.3">
      <c r="E208" s="136"/>
    </row>
    <row r="209" spans="5:5" s="121" customFormat="1" ht="88.5" customHeight="1" x14ac:dyDescent="0.3">
      <c r="E209" s="136"/>
    </row>
    <row r="210" spans="5:5" s="121" customFormat="1" ht="88.5" customHeight="1" x14ac:dyDescent="0.3">
      <c r="E210" s="136"/>
    </row>
    <row r="211" spans="5:5" s="121" customFormat="1" ht="88.5" customHeight="1" x14ac:dyDescent="0.3">
      <c r="E211" s="136"/>
    </row>
    <row r="212" spans="5:5" s="121" customFormat="1" ht="88.5" customHeight="1" x14ac:dyDescent="0.3">
      <c r="E212" s="136"/>
    </row>
    <row r="213" spans="5:5" s="121" customFormat="1" ht="88.5" customHeight="1" x14ac:dyDescent="0.3">
      <c r="E213" s="136"/>
    </row>
    <row r="214" spans="5:5" s="121" customFormat="1" ht="88.5" customHeight="1" x14ac:dyDescent="0.3">
      <c r="E214" s="136"/>
    </row>
    <row r="215" spans="5:5" s="121" customFormat="1" ht="88.5" customHeight="1" x14ac:dyDescent="0.3">
      <c r="E215" s="136"/>
    </row>
    <row r="216" spans="5:5" s="121" customFormat="1" ht="88.5" customHeight="1" x14ac:dyDescent="0.3">
      <c r="E216" s="136"/>
    </row>
    <row r="217" spans="5:5" s="121" customFormat="1" ht="88.5" customHeight="1" x14ac:dyDescent="0.3">
      <c r="E217" s="136"/>
    </row>
    <row r="218" spans="5:5" s="121" customFormat="1" ht="88.5" customHeight="1" x14ac:dyDescent="0.3">
      <c r="E218" s="136"/>
    </row>
    <row r="219" spans="5:5" s="121" customFormat="1" ht="88.5" customHeight="1" x14ac:dyDescent="0.3">
      <c r="E219" s="136"/>
    </row>
    <row r="220" spans="5:5" s="121" customFormat="1" ht="88.5" customHeight="1" x14ac:dyDescent="0.3">
      <c r="E220" s="136"/>
    </row>
    <row r="221" spans="5:5" s="121" customFormat="1" ht="88.5" customHeight="1" x14ac:dyDescent="0.3">
      <c r="E221" s="136"/>
    </row>
    <row r="222" spans="5:5" s="121" customFormat="1" ht="88.5" customHeight="1" x14ac:dyDescent="0.3">
      <c r="E222" s="136"/>
    </row>
    <row r="223" spans="5:5" s="121" customFormat="1" ht="88.5" customHeight="1" x14ac:dyDescent="0.3">
      <c r="E223" s="136"/>
    </row>
    <row r="224" spans="5:5" s="121" customFormat="1" ht="88.5" customHeight="1" x14ac:dyDescent="0.3">
      <c r="E224" s="136"/>
    </row>
    <row r="225" spans="5:5" s="121" customFormat="1" ht="88.5" customHeight="1" x14ac:dyDescent="0.3">
      <c r="E225" s="136"/>
    </row>
    <row r="226" spans="5:5" s="121" customFormat="1" ht="88.5" customHeight="1" x14ac:dyDescent="0.3">
      <c r="E226" s="136"/>
    </row>
    <row r="227" spans="5:5" s="121" customFormat="1" ht="88.5" customHeight="1" x14ac:dyDescent="0.3">
      <c r="E227" s="136"/>
    </row>
    <row r="228" spans="5:5" s="121" customFormat="1" ht="88.5" customHeight="1" x14ac:dyDescent="0.3">
      <c r="E228" s="136"/>
    </row>
    <row r="229" spans="5:5" s="121" customFormat="1" ht="88.5" customHeight="1" x14ac:dyDescent="0.3">
      <c r="E229" s="136"/>
    </row>
    <row r="230" spans="5:5" s="121" customFormat="1" ht="88.5" customHeight="1" x14ac:dyDescent="0.3">
      <c r="E230" s="136"/>
    </row>
    <row r="231" spans="5:5" s="121" customFormat="1" ht="88.5" customHeight="1" x14ac:dyDescent="0.3">
      <c r="E231" s="136"/>
    </row>
    <row r="232" spans="5:5" s="121" customFormat="1" ht="88.5" customHeight="1" x14ac:dyDescent="0.3">
      <c r="E232" s="136"/>
    </row>
    <row r="233" spans="5:5" s="121" customFormat="1" ht="88.5" customHeight="1" x14ac:dyDescent="0.3">
      <c r="E233" s="136"/>
    </row>
    <row r="234" spans="5:5" s="121" customFormat="1" ht="88.5" customHeight="1" x14ac:dyDescent="0.3">
      <c r="E234" s="136"/>
    </row>
    <row r="235" spans="5:5" s="121" customFormat="1" ht="88.5" customHeight="1" x14ac:dyDescent="0.3">
      <c r="E235" s="136"/>
    </row>
    <row r="236" spans="5:5" s="121" customFormat="1" ht="88.5" customHeight="1" x14ac:dyDescent="0.3">
      <c r="E236" s="136"/>
    </row>
    <row r="237" spans="5:5" s="121" customFormat="1" ht="88.5" customHeight="1" x14ac:dyDescent="0.3">
      <c r="E237" s="136"/>
    </row>
    <row r="238" spans="5:5" s="121" customFormat="1" ht="88.5" customHeight="1" x14ac:dyDescent="0.3">
      <c r="E238" s="136"/>
    </row>
    <row r="239" spans="5:5" s="121" customFormat="1" ht="88.5" customHeight="1" x14ac:dyDescent="0.3">
      <c r="E239" s="136"/>
    </row>
    <row r="240" spans="5:5" s="121" customFormat="1" ht="88.5" customHeight="1" x14ac:dyDescent="0.3">
      <c r="E240" s="136"/>
    </row>
    <row r="241" spans="5:5" s="121" customFormat="1" ht="88.5" customHeight="1" x14ac:dyDescent="0.3">
      <c r="E241" s="136"/>
    </row>
    <row r="242" spans="5:5" s="121" customFormat="1" ht="88.5" customHeight="1" x14ac:dyDescent="0.3">
      <c r="E242" s="136"/>
    </row>
    <row r="243" spans="5:5" s="121" customFormat="1" ht="88.5" customHeight="1" x14ac:dyDescent="0.3">
      <c r="E243" s="136"/>
    </row>
    <row r="244" spans="5:5" s="121" customFormat="1" ht="88.5" customHeight="1" x14ac:dyDescent="0.3">
      <c r="E244" s="136"/>
    </row>
    <row r="245" spans="5:5" s="121" customFormat="1" ht="88.5" customHeight="1" x14ac:dyDescent="0.3">
      <c r="E245" s="136"/>
    </row>
    <row r="246" spans="5:5" s="121" customFormat="1" ht="88.5" customHeight="1" x14ac:dyDescent="0.3">
      <c r="E246" s="136"/>
    </row>
    <row r="247" spans="5:5" s="121" customFormat="1" ht="88.5" customHeight="1" x14ac:dyDescent="0.3">
      <c r="E247" s="136"/>
    </row>
    <row r="248" spans="5:5" s="121" customFormat="1" ht="88.5" customHeight="1" x14ac:dyDescent="0.3">
      <c r="E248" s="136"/>
    </row>
    <row r="249" spans="5:5" s="121" customFormat="1" ht="88.5" customHeight="1" x14ac:dyDescent="0.3">
      <c r="E249" s="136"/>
    </row>
    <row r="250" spans="5:5" s="121" customFormat="1" ht="88.5" customHeight="1" x14ac:dyDescent="0.3">
      <c r="E250" s="136"/>
    </row>
    <row r="251" spans="5:5" s="121" customFormat="1" ht="88.5" customHeight="1" x14ac:dyDescent="0.3">
      <c r="E251" s="136"/>
    </row>
    <row r="252" spans="5:5" s="121" customFormat="1" ht="88.5" customHeight="1" x14ac:dyDescent="0.3">
      <c r="E252" s="136"/>
    </row>
    <row r="253" spans="5:5" s="121" customFormat="1" ht="88.5" customHeight="1" x14ac:dyDescent="0.3">
      <c r="E253" s="136"/>
    </row>
    <row r="254" spans="5:5" s="121" customFormat="1" ht="88.5" customHeight="1" x14ac:dyDescent="0.3">
      <c r="E254" s="136"/>
    </row>
    <row r="255" spans="5:5" s="121" customFormat="1" ht="88.5" customHeight="1" x14ac:dyDescent="0.3">
      <c r="E255" s="136"/>
    </row>
    <row r="256" spans="5:5" s="121" customFormat="1" ht="88.5" customHeight="1" x14ac:dyDescent="0.3">
      <c r="E256" s="136"/>
    </row>
    <row r="257" spans="5:5" s="121" customFormat="1" ht="88.5" customHeight="1" x14ac:dyDescent="0.3">
      <c r="E257" s="136"/>
    </row>
    <row r="258" spans="5:5" s="121" customFormat="1" ht="88.5" customHeight="1" x14ac:dyDescent="0.3">
      <c r="E258" s="136"/>
    </row>
    <row r="259" spans="5:5" s="121" customFormat="1" ht="88.5" customHeight="1" x14ac:dyDescent="0.3">
      <c r="E259" s="136"/>
    </row>
    <row r="260" spans="5:5" s="121" customFormat="1" ht="88.5" customHeight="1" x14ac:dyDescent="0.3">
      <c r="E260" s="136"/>
    </row>
    <row r="261" spans="5:5" s="121" customFormat="1" ht="88.5" customHeight="1" x14ac:dyDescent="0.3">
      <c r="E261" s="136"/>
    </row>
    <row r="262" spans="5:5" s="121" customFormat="1" ht="88.5" customHeight="1" x14ac:dyDescent="0.3">
      <c r="E262" s="136"/>
    </row>
    <row r="263" spans="5:5" s="121" customFormat="1" ht="88.5" customHeight="1" x14ac:dyDescent="0.3">
      <c r="E263" s="136"/>
    </row>
    <row r="264" spans="5:5" s="121" customFormat="1" ht="88.5" customHeight="1" x14ac:dyDescent="0.3">
      <c r="E264" s="136"/>
    </row>
    <row r="265" spans="5:5" s="121" customFormat="1" ht="88.5" customHeight="1" x14ac:dyDescent="0.3">
      <c r="E265" s="136"/>
    </row>
    <row r="266" spans="5:5" s="121" customFormat="1" ht="88.5" customHeight="1" x14ac:dyDescent="0.3">
      <c r="E266" s="136"/>
    </row>
    <row r="267" spans="5:5" s="121" customFormat="1" ht="88.5" customHeight="1" x14ac:dyDescent="0.3">
      <c r="E267" s="136"/>
    </row>
    <row r="268" spans="5:5" s="121" customFormat="1" ht="88.5" customHeight="1" x14ac:dyDescent="0.3">
      <c r="E268" s="136"/>
    </row>
    <row r="269" spans="5:5" s="121" customFormat="1" ht="88.5" customHeight="1" x14ac:dyDescent="0.3">
      <c r="E269" s="136"/>
    </row>
    <row r="270" spans="5:5" s="121" customFormat="1" ht="88.5" customHeight="1" x14ac:dyDescent="0.3">
      <c r="E270" s="136"/>
    </row>
    <row r="271" spans="5:5" s="121" customFormat="1" ht="88.5" customHeight="1" x14ac:dyDescent="0.3">
      <c r="E271" s="136"/>
    </row>
    <row r="272" spans="5:5" s="121" customFormat="1" ht="88.5" customHeight="1" x14ac:dyDescent="0.3">
      <c r="E272" s="136"/>
    </row>
    <row r="273" spans="5:5" s="121" customFormat="1" ht="88.5" customHeight="1" x14ac:dyDescent="0.3">
      <c r="E273" s="136"/>
    </row>
    <row r="274" spans="5:5" s="121" customFormat="1" ht="88.5" customHeight="1" x14ac:dyDescent="0.3">
      <c r="E274" s="136"/>
    </row>
    <row r="275" spans="5:5" s="121" customFormat="1" ht="88.5" customHeight="1" x14ac:dyDescent="0.3">
      <c r="E275" s="136"/>
    </row>
    <row r="276" spans="5:5" s="121" customFormat="1" ht="88.5" customHeight="1" x14ac:dyDescent="0.3">
      <c r="E276" s="136"/>
    </row>
    <row r="277" spans="5:5" s="121" customFormat="1" ht="88.5" customHeight="1" x14ac:dyDescent="0.3">
      <c r="E277" s="136"/>
    </row>
    <row r="278" spans="5:5" s="121" customFormat="1" ht="88.5" customHeight="1" x14ac:dyDescent="0.3">
      <c r="E278" s="136"/>
    </row>
    <row r="279" spans="5:5" s="121" customFormat="1" ht="88.5" customHeight="1" x14ac:dyDescent="0.3">
      <c r="E279" s="136"/>
    </row>
    <row r="280" spans="5:5" s="121" customFormat="1" ht="88.5" customHeight="1" x14ac:dyDescent="0.3">
      <c r="E280" s="136"/>
    </row>
    <row r="281" spans="5:5" s="121" customFormat="1" ht="88.5" customHeight="1" x14ac:dyDescent="0.3">
      <c r="E281" s="136"/>
    </row>
    <row r="282" spans="5:5" s="121" customFormat="1" ht="88.5" customHeight="1" x14ac:dyDescent="0.3">
      <c r="E282" s="136"/>
    </row>
    <row r="283" spans="5:5" s="121" customFormat="1" ht="88.5" customHeight="1" x14ac:dyDescent="0.3">
      <c r="E283" s="136"/>
    </row>
    <row r="284" spans="5:5" s="121" customFormat="1" ht="88.5" customHeight="1" x14ac:dyDescent="0.3">
      <c r="E284" s="136"/>
    </row>
    <row r="285" spans="5:5" s="121" customFormat="1" ht="88.5" customHeight="1" x14ac:dyDescent="0.3">
      <c r="E285" s="136"/>
    </row>
    <row r="286" spans="5:5" s="121" customFormat="1" ht="88.5" customHeight="1" x14ac:dyDescent="0.3">
      <c r="E286" s="136"/>
    </row>
    <row r="287" spans="5:5" s="121" customFormat="1" ht="88.5" customHeight="1" x14ac:dyDescent="0.3">
      <c r="E287" s="136"/>
    </row>
    <row r="288" spans="5:5" s="121" customFormat="1" ht="88.5" customHeight="1" x14ac:dyDescent="0.3">
      <c r="E288" s="136"/>
    </row>
    <row r="289" spans="5:5" s="121" customFormat="1" ht="88.5" customHeight="1" x14ac:dyDescent="0.3">
      <c r="E289" s="136"/>
    </row>
    <row r="290" spans="5:5" s="121" customFormat="1" ht="88.5" customHeight="1" x14ac:dyDescent="0.3">
      <c r="E290" s="136"/>
    </row>
    <row r="291" spans="5:5" s="121" customFormat="1" ht="88.5" customHeight="1" x14ac:dyDescent="0.3">
      <c r="E291" s="136"/>
    </row>
    <row r="292" spans="5:5" s="121" customFormat="1" ht="88.5" customHeight="1" x14ac:dyDescent="0.3">
      <c r="E292" s="136"/>
    </row>
    <row r="293" spans="5:5" s="121" customFormat="1" ht="88.5" customHeight="1" x14ac:dyDescent="0.3">
      <c r="E293" s="136"/>
    </row>
    <row r="294" spans="5:5" s="121" customFormat="1" ht="88.5" customHeight="1" x14ac:dyDescent="0.3">
      <c r="E294" s="136"/>
    </row>
    <row r="295" spans="5:5" s="121" customFormat="1" ht="88.5" customHeight="1" x14ac:dyDescent="0.3">
      <c r="E295" s="136"/>
    </row>
    <row r="296" spans="5:5" s="121" customFormat="1" ht="88.5" customHeight="1" x14ac:dyDescent="0.3">
      <c r="E296" s="136"/>
    </row>
    <row r="297" spans="5:5" s="121" customFormat="1" ht="88.5" customHeight="1" x14ac:dyDescent="0.3">
      <c r="E297" s="136"/>
    </row>
    <row r="298" spans="5:5" s="121" customFormat="1" ht="88.5" customHeight="1" x14ac:dyDescent="0.3">
      <c r="E298" s="136"/>
    </row>
    <row r="299" spans="5:5" s="121" customFormat="1" ht="88.5" customHeight="1" x14ac:dyDescent="0.3">
      <c r="E299" s="136"/>
    </row>
    <row r="300" spans="5:5" s="121" customFormat="1" ht="88.5" customHeight="1" x14ac:dyDescent="0.3">
      <c r="E300" s="136"/>
    </row>
    <row r="301" spans="5:5" s="121" customFormat="1" ht="88.5" customHeight="1" x14ac:dyDescent="0.3">
      <c r="E301" s="136"/>
    </row>
    <row r="302" spans="5:5" s="121" customFormat="1" ht="88.5" customHeight="1" x14ac:dyDescent="0.3">
      <c r="E302" s="136"/>
    </row>
    <row r="303" spans="5:5" s="121" customFormat="1" ht="88.5" customHeight="1" x14ac:dyDescent="0.3">
      <c r="E303" s="136"/>
    </row>
    <row r="304" spans="5:5" s="121" customFormat="1" ht="88.5" customHeight="1" x14ac:dyDescent="0.3">
      <c r="E304" s="136"/>
    </row>
    <row r="305" spans="5:5" s="121" customFormat="1" ht="88.5" customHeight="1" x14ac:dyDescent="0.3">
      <c r="E305" s="136"/>
    </row>
    <row r="306" spans="5:5" s="121" customFormat="1" ht="88.5" customHeight="1" x14ac:dyDescent="0.3">
      <c r="E306" s="136"/>
    </row>
    <row r="307" spans="5:5" s="121" customFormat="1" ht="88.5" customHeight="1" x14ac:dyDescent="0.3">
      <c r="E307" s="136"/>
    </row>
    <row r="308" spans="5:5" s="121" customFormat="1" ht="88.5" customHeight="1" x14ac:dyDescent="0.3">
      <c r="E308" s="136"/>
    </row>
    <row r="309" spans="5:5" s="121" customFormat="1" ht="88.5" customHeight="1" x14ac:dyDescent="0.3">
      <c r="E309" s="136"/>
    </row>
    <row r="310" spans="5:5" s="121" customFormat="1" ht="88.5" customHeight="1" x14ac:dyDescent="0.3">
      <c r="E310" s="136"/>
    </row>
    <row r="311" spans="5:5" s="121" customFormat="1" ht="88.5" customHeight="1" x14ac:dyDescent="0.3">
      <c r="E311" s="136"/>
    </row>
    <row r="312" spans="5:5" s="121" customFormat="1" ht="88.5" customHeight="1" x14ac:dyDescent="0.3">
      <c r="E312" s="136"/>
    </row>
    <row r="313" spans="5:5" s="121" customFormat="1" ht="88.5" customHeight="1" x14ac:dyDescent="0.3">
      <c r="E313" s="136"/>
    </row>
    <row r="314" spans="5:5" s="121" customFormat="1" ht="88.5" customHeight="1" x14ac:dyDescent="0.3">
      <c r="E314" s="136"/>
    </row>
    <row r="315" spans="5:5" s="121" customFormat="1" ht="88.5" customHeight="1" x14ac:dyDescent="0.3">
      <c r="E315" s="136"/>
    </row>
    <row r="316" spans="5:5" s="121" customFormat="1" ht="88.5" customHeight="1" x14ac:dyDescent="0.3">
      <c r="E316" s="136"/>
    </row>
    <row r="317" spans="5:5" s="121" customFormat="1" ht="88.5" customHeight="1" x14ac:dyDescent="0.3">
      <c r="E317" s="136"/>
    </row>
    <row r="318" spans="5:5" s="121" customFormat="1" ht="88.5" customHeight="1" x14ac:dyDescent="0.3">
      <c r="E318" s="136"/>
    </row>
    <row r="319" spans="5:5" s="121" customFormat="1" ht="88.5" customHeight="1" x14ac:dyDescent="0.3">
      <c r="E319" s="136"/>
    </row>
    <row r="320" spans="5:5" s="121" customFormat="1" ht="88.5" customHeight="1" x14ac:dyDescent="0.3">
      <c r="E320" s="136"/>
    </row>
    <row r="321" spans="5:5" s="121" customFormat="1" ht="88.5" customHeight="1" x14ac:dyDescent="0.3">
      <c r="E321" s="136"/>
    </row>
    <row r="322" spans="5:5" s="121" customFormat="1" ht="88.5" customHeight="1" x14ac:dyDescent="0.3">
      <c r="E322" s="136"/>
    </row>
    <row r="323" spans="5:5" s="121" customFormat="1" ht="88.5" customHeight="1" x14ac:dyDescent="0.3">
      <c r="E323" s="136"/>
    </row>
    <row r="324" spans="5:5" s="121" customFormat="1" ht="88.5" customHeight="1" x14ac:dyDescent="0.3">
      <c r="E324" s="136"/>
    </row>
    <row r="325" spans="5:5" s="121" customFormat="1" ht="88.5" customHeight="1" x14ac:dyDescent="0.3">
      <c r="E325" s="136"/>
    </row>
    <row r="326" spans="5:5" s="121" customFormat="1" ht="88.5" customHeight="1" x14ac:dyDescent="0.3">
      <c r="E326" s="136"/>
    </row>
    <row r="327" spans="5:5" s="121" customFormat="1" ht="88.5" customHeight="1" x14ac:dyDescent="0.3">
      <c r="E327" s="136"/>
    </row>
    <row r="328" spans="5:5" s="121" customFormat="1" ht="88.5" customHeight="1" x14ac:dyDescent="0.3">
      <c r="E328" s="136"/>
    </row>
    <row r="329" spans="5:5" s="121" customFormat="1" ht="88.5" customHeight="1" x14ac:dyDescent="0.3">
      <c r="E329" s="136"/>
    </row>
    <row r="330" spans="5:5" s="121" customFormat="1" ht="88.5" customHeight="1" x14ac:dyDescent="0.3">
      <c r="E330" s="136"/>
    </row>
    <row r="331" spans="5:5" s="121" customFormat="1" ht="88.5" customHeight="1" x14ac:dyDescent="0.3">
      <c r="E331" s="136"/>
    </row>
    <row r="332" spans="5:5" s="121" customFormat="1" ht="88.5" customHeight="1" x14ac:dyDescent="0.3">
      <c r="E332" s="136"/>
    </row>
    <row r="333" spans="5:5" s="121" customFormat="1" ht="88.5" customHeight="1" x14ac:dyDescent="0.3">
      <c r="E333" s="136"/>
    </row>
    <row r="334" spans="5:5" s="121" customFormat="1" ht="88.5" customHeight="1" x14ac:dyDescent="0.3">
      <c r="E334" s="136"/>
    </row>
    <row r="335" spans="5:5" s="121" customFormat="1" ht="88.5" customHeight="1" x14ac:dyDescent="0.3">
      <c r="E335" s="136"/>
    </row>
    <row r="336" spans="5:5" s="121" customFormat="1" ht="88.5" customHeight="1" x14ac:dyDescent="0.3">
      <c r="E336" s="136"/>
    </row>
    <row r="337" spans="5:5" s="121" customFormat="1" ht="88.5" customHeight="1" x14ac:dyDescent="0.3">
      <c r="E337" s="136"/>
    </row>
    <row r="338" spans="5:5" s="121" customFormat="1" ht="88.5" customHeight="1" x14ac:dyDescent="0.3">
      <c r="E338" s="136"/>
    </row>
    <row r="339" spans="5:5" s="121" customFormat="1" ht="88.5" customHeight="1" x14ac:dyDescent="0.3">
      <c r="E339" s="136"/>
    </row>
    <row r="340" spans="5:5" s="121" customFormat="1" ht="88.5" customHeight="1" x14ac:dyDescent="0.3">
      <c r="E340" s="136"/>
    </row>
    <row r="341" spans="5:5" s="121" customFormat="1" ht="88.5" customHeight="1" x14ac:dyDescent="0.3">
      <c r="E341" s="136"/>
    </row>
    <row r="342" spans="5:5" s="121" customFormat="1" ht="88.5" customHeight="1" x14ac:dyDescent="0.3">
      <c r="E342" s="136"/>
    </row>
    <row r="343" spans="5:5" s="121" customFormat="1" ht="88.5" customHeight="1" x14ac:dyDescent="0.3">
      <c r="E343" s="136"/>
    </row>
    <row r="344" spans="5:5" s="121" customFormat="1" ht="88.5" customHeight="1" x14ac:dyDescent="0.3">
      <c r="E344" s="136"/>
    </row>
    <row r="345" spans="5:5" s="121" customFormat="1" ht="88.5" customHeight="1" x14ac:dyDescent="0.3">
      <c r="E345" s="136"/>
    </row>
    <row r="346" spans="5:5" s="121" customFormat="1" ht="88.5" customHeight="1" x14ac:dyDescent="0.3">
      <c r="E346" s="136"/>
    </row>
    <row r="347" spans="5:5" s="121" customFormat="1" ht="88.5" customHeight="1" x14ac:dyDescent="0.3">
      <c r="E347" s="136"/>
    </row>
    <row r="348" spans="5:5" s="121" customFormat="1" ht="88.5" customHeight="1" x14ac:dyDescent="0.3">
      <c r="E348" s="136"/>
    </row>
    <row r="349" spans="5:5" s="121" customFormat="1" ht="88.5" customHeight="1" x14ac:dyDescent="0.3">
      <c r="E349" s="136"/>
    </row>
    <row r="350" spans="5:5" s="121" customFormat="1" ht="88.5" customHeight="1" x14ac:dyDescent="0.3">
      <c r="E350" s="136"/>
    </row>
    <row r="351" spans="5:5" s="121" customFormat="1" ht="88.5" customHeight="1" x14ac:dyDescent="0.3">
      <c r="E351" s="136"/>
    </row>
    <row r="352" spans="5:5" s="121" customFormat="1" ht="88.5" customHeight="1" x14ac:dyDescent="0.3">
      <c r="E352" s="136"/>
    </row>
    <row r="353" spans="5:5" s="121" customFormat="1" ht="88.5" customHeight="1" x14ac:dyDescent="0.3">
      <c r="E353" s="136"/>
    </row>
    <row r="354" spans="5:5" s="121" customFormat="1" ht="88.5" customHeight="1" x14ac:dyDescent="0.3">
      <c r="E354" s="136"/>
    </row>
    <row r="355" spans="5:5" s="121" customFormat="1" ht="88.5" customHeight="1" x14ac:dyDescent="0.3">
      <c r="E355" s="136"/>
    </row>
    <row r="356" spans="5:5" s="121" customFormat="1" ht="88.5" customHeight="1" x14ac:dyDescent="0.3">
      <c r="E356" s="136"/>
    </row>
    <row r="357" spans="5:5" s="121" customFormat="1" ht="88.5" customHeight="1" x14ac:dyDescent="0.3">
      <c r="E357" s="136"/>
    </row>
    <row r="358" spans="5:5" s="121" customFormat="1" ht="88.5" customHeight="1" x14ac:dyDescent="0.3">
      <c r="E358" s="136"/>
    </row>
    <row r="359" spans="5:5" s="121" customFormat="1" ht="88.5" customHeight="1" x14ac:dyDescent="0.3">
      <c r="E359" s="136"/>
    </row>
    <row r="360" spans="5:5" s="121" customFormat="1" ht="88.5" customHeight="1" x14ac:dyDescent="0.3">
      <c r="E360" s="136"/>
    </row>
    <row r="361" spans="5:5" s="121" customFormat="1" ht="88.5" customHeight="1" x14ac:dyDescent="0.3">
      <c r="E361" s="136"/>
    </row>
    <row r="362" spans="5:5" s="121" customFormat="1" ht="88.5" customHeight="1" x14ac:dyDescent="0.3">
      <c r="E362" s="136"/>
    </row>
    <row r="363" spans="5:5" s="121" customFormat="1" ht="88.5" customHeight="1" x14ac:dyDescent="0.3">
      <c r="E363" s="136"/>
    </row>
    <row r="364" spans="5:5" s="121" customFormat="1" ht="88.5" customHeight="1" x14ac:dyDescent="0.3">
      <c r="E364" s="136"/>
    </row>
    <row r="365" spans="5:5" s="121" customFormat="1" ht="88.5" customHeight="1" x14ac:dyDescent="0.3">
      <c r="E365" s="136"/>
    </row>
    <row r="366" spans="5:5" s="121" customFormat="1" ht="88.5" customHeight="1" x14ac:dyDescent="0.3">
      <c r="E366" s="136"/>
    </row>
    <row r="367" spans="5:5" s="121" customFormat="1" ht="88.5" customHeight="1" x14ac:dyDescent="0.3">
      <c r="E367" s="136"/>
    </row>
    <row r="368" spans="5:5" s="121" customFormat="1" ht="88.5" customHeight="1" x14ac:dyDescent="0.3">
      <c r="E368" s="136"/>
    </row>
    <row r="369" spans="5:5" s="121" customFormat="1" ht="88.5" customHeight="1" x14ac:dyDescent="0.3">
      <c r="E369" s="136"/>
    </row>
    <row r="370" spans="5:5" s="121" customFormat="1" ht="88.5" customHeight="1" x14ac:dyDescent="0.3">
      <c r="E370" s="136"/>
    </row>
    <row r="371" spans="5:5" s="121" customFormat="1" ht="88.5" customHeight="1" x14ac:dyDescent="0.3">
      <c r="E371" s="136"/>
    </row>
    <row r="372" spans="5:5" s="121" customFormat="1" ht="88.5" customHeight="1" x14ac:dyDescent="0.3">
      <c r="E372" s="136"/>
    </row>
    <row r="373" spans="5:5" s="121" customFormat="1" ht="88.5" customHeight="1" x14ac:dyDescent="0.3">
      <c r="E373" s="136"/>
    </row>
    <row r="374" spans="5:5" s="121" customFormat="1" ht="88.5" customHeight="1" x14ac:dyDescent="0.3">
      <c r="E374" s="136"/>
    </row>
    <row r="375" spans="5:5" s="121" customFormat="1" ht="88.5" customHeight="1" x14ac:dyDescent="0.3">
      <c r="E375" s="136"/>
    </row>
    <row r="376" spans="5:5" s="121" customFormat="1" ht="88.5" customHeight="1" x14ac:dyDescent="0.3">
      <c r="E376" s="136"/>
    </row>
    <row r="377" spans="5:5" s="121" customFormat="1" ht="88.5" customHeight="1" x14ac:dyDescent="0.3">
      <c r="E377" s="136"/>
    </row>
    <row r="378" spans="5:5" s="121" customFormat="1" ht="88.5" customHeight="1" x14ac:dyDescent="0.3">
      <c r="E378" s="136"/>
    </row>
    <row r="379" spans="5:5" s="121" customFormat="1" ht="88.5" customHeight="1" x14ac:dyDescent="0.3">
      <c r="E379" s="136"/>
    </row>
    <row r="380" spans="5:5" s="121" customFormat="1" ht="88.5" customHeight="1" x14ac:dyDescent="0.3">
      <c r="E380" s="136"/>
    </row>
    <row r="381" spans="5:5" s="121" customFormat="1" ht="88.5" customHeight="1" x14ac:dyDescent="0.3">
      <c r="E381" s="136"/>
    </row>
    <row r="382" spans="5:5" s="121" customFormat="1" ht="88.5" customHeight="1" x14ac:dyDescent="0.3">
      <c r="E382" s="136"/>
    </row>
    <row r="383" spans="5:5" s="121" customFormat="1" ht="88.5" customHeight="1" x14ac:dyDescent="0.3">
      <c r="E383" s="136"/>
    </row>
    <row r="384" spans="5:5" s="121" customFormat="1" ht="88.5" customHeight="1" x14ac:dyDescent="0.3">
      <c r="E384" s="136"/>
    </row>
    <row r="385" spans="5:5" s="121" customFormat="1" ht="88.5" customHeight="1" x14ac:dyDescent="0.3">
      <c r="E385" s="136"/>
    </row>
    <row r="386" spans="5:5" s="121" customFormat="1" ht="88.5" customHeight="1" x14ac:dyDescent="0.3">
      <c r="E386" s="136"/>
    </row>
    <row r="387" spans="5:5" s="121" customFormat="1" ht="88.5" customHeight="1" x14ac:dyDescent="0.3">
      <c r="E387" s="136"/>
    </row>
    <row r="388" spans="5:5" s="121" customFormat="1" ht="88.5" customHeight="1" x14ac:dyDescent="0.3">
      <c r="E388" s="136"/>
    </row>
    <row r="389" spans="5:5" s="121" customFormat="1" ht="88.5" customHeight="1" x14ac:dyDescent="0.3">
      <c r="E389" s="136"/>
    </row>
    <row r="390" spans="5:5" s="121" customFormat="1" ht="88.5" customHeight="1" x14ac:dyDescent="0.3">
      <c r="E390" s="136"/>
    </row>
    <row r="391" spans="5:5" s="121" customFormat="1" ht="88.5" customHeight="1" x14ac:dyDescent="0.3">
      <c r="E391" s="136"/>
    </row>
    <row r="392" spans="5:5" s="121" customFormat="1" ht="88.5" customHeight="1" x14ac:dyDescent="0.3">
      <c r="E392" s="136"/>
    </row>
    <row r="393" spans="5:5" s="121" customFormat="1" ht="88.5" customHeight="1" x14ac:dyDescent="0.3">
      <c r="E393" s="136"/>
    </row>
    <row r="394" spans="5:5" s="121" customFormat="1" ht="88.5" customHeight="1" x14ac:dyDescent="0.3">
      <c r="E394" s="136"/>
    </row>
    <row r="395" spans="5:5" s="121" customFormat="1" ht="88.5" customHeight="1" x14ac:dyDescent="0.3">
      <c r="E395" s="136"/>
    </row>
    <row r="396" spans="5:5" s="121" customFormat="1" ht="88.5" customHeight="1" x14ac:dyDescent="0.3">
      <c r="E396" s="136"/>
    </row>
    <row r="397" spans="5:5" s="121" customFormat="1" ht="88.5" customHeight="1" x14ac:dyDescent="0.3">
      <c r="E397" s="136"/>
    </row>
    <row r="398" spans="5:5" s="121" customFormat="1" ht="88.5" customHeight="1" x14ac:dyDescent="0.3">
      <c r="E398" s="136"/>
    </row>
    <row r="399" spans="5:5" s="121" customFormat="1" ht="88.5" customHeight="1" x14ac:dyDescent="0.3">
      <c r="E399" s="136"/>
    </row>
    <row r="400" spans="5:5" s="121" customFormat="1" ht="88.5" customHeight="1" x14ac:dyDescent="0.3">
      <c r="E400" s="136"/>
    </row>
    <row r="401" spans="5:5" s="121" customFormat="1" ht="88.5" customHeight="1" x14ac:dyDescent="0.3">
      <c r="E401" s="136"/>
    </row>
    <row r="402" spans="5:5" s="121" customFormat="1" ht="88.5" customHeight="1" x14ac:dyDescent="0.3">
      <c r="E402" s="136"/>
    </row>
    <row r="403" spans="5:5" s="121" customFormat="1" ht="88.5" customHeight="1" x14ac:dyDescent="0.3">
      <c r="E403" s="136"/>
    </row>
    <row r="404" spans="5:5" s="121" customFormat="1" ht="88.5" customHeight="1" x14ac:dyDescent="0.3">
      <c r="E404" s="136"/>
    </row>
    <row r="405" spans="5:5" s="121" customFormat="1" ht="88.5" customHeight="1" x14ac:dyDescent="0.3">
      <c r="E405" s="136"/>
    </row>
    <row r="406" spans="5:5" s="121" customFormat="1" ht="88.5" customHeight="1" x14ac:dyDescent="0.3">
      <c r="E406" s="136"/>
    </row>
    <row r="407" spans="5:5" s="121" customFormat="1" ht="88.5" customHeight="1" x14ac:dyDescent="0.3">
      <c r="E407" s="136"/>
    </row>
    <row r="408" spans="5:5" s="121" customFormat="1" ht="88.5" customHeight="1" x14ac:dyDescent="0.3">
      <c r="E408" s="136"/>
    </row>
    <row r="409" spans="5:5" s="121" customFormat="1" ht="88.5" customHeight="1" x14ac:dyDescent="0.3">
      <c r="E409" s="136"/>
    </row>
    <row r="410" spans="5:5" s="121" customFormat="1" ht="88.5" customHeight="1" x14ac:dyDescent="0.3">
      <c r="E410" s="136"/>
    </row>
    <row r="411" spans="5:5" s="121" customFormat="1" ht="88.5" customHeight="1" x14ac:dyDescent="0.3">
      <c r="E411" s="136"/>
    </row>
    <row r="412" spans="5:5" s="121" customFormat="1" ht="88.5" customHeight="1" x14ac:dyDescent="0.3">
      <c r="E412" s="136"/>
    </row>
    <row r="413" spans="5:5" s="121" customFormat="1" ht="88.5" customHeight="1" x14ac:dyDescent="0.3">
      <c r="E413" s="136"/>
    </row>
    <row r="414" spans="5:5" s="121" customFormat="1" ht="88.5" customHeight="1" x14ac:dyDescent="0.3">
      <c r="E414" s="136"/>
    </row>
    <row r="415" spans="5:5" s="121" customFormat="1" ht="88.5" customHeight="1" x14ac:dyDescent="0.3">
      <c r="E415" s="136"/>
    </row>
    <row r="416" spans="5:5" s="121" customFormat="1" ht="88.5" customHeight="1" x14ac:dyDescent="0.3">
      <c r="E416" s="136"/>
    </row>
    <row r="417" spans="5:5" s="121" customFormat="1" ht="88.5" customHeight="1" x14ac:dyDescent="0.3">
      <c r="E417" s="136"/>
    </row>
    <row r="418" spans="5:5" s="121" customFormat="1" ht="88.5" customHeight="1" x14ac:dyDescent="0.3">
      <c r="E418" s="136"/>
    </row>
    <row r="419" spans="5:5" s="121" customFormat="1" ht="88.5" customHeight="1" x14ac:dyDescent="0.3">
      <c r="E419" s="136"/>
    </row>
    <row r="420" spans="5:5" s="121" customFormat="1" ht="88.5" customHeight="1" x14ac:dyDescent="0.3">
      <c r="E420" s="136"/>
    </row>
    <row r="421" spans="5:5" s="121" customFormat="1" ht="88.5" customHeight="1" x14ac:dyDescent="0.3">
      <c r="E421" s="136"/>
    </row>
    <row r="422" spans="5:5" s="121" customFormat="1" ht="88.5" customHeight="1" x14ac:dyDescent="0.3">
      <c r="E422" s="136"/>
    </row>
    <row r="423" spans="5:5" s="121" customFormat="1" ht="88.5" customHeight="1" x14ac:dyDescent="0.3">
      <c r="E423" s="136"/>
    </row>
    <row r="424" spans="5:5" s="121" customFormat="1" ht="88.5" customHeight="1" x14ac:dyDescent="0.3">
      <c r="E424" s="136"/>
    </row>
    <row r="425" spans="5:5" s="121" customFormat="1" ht="88.5" customHeight="1" x14ac:dyDescent="0.3">
      <c r="E425" s="136"/>
    </row>
    <row r="426" spans="5:5" s="121" customFormat="1" ht="88.5" customHeight="1" x14ac:dyDescent="0.3">
      <c r="E426" s="136"/>
    </row>
    <row r="427" spans="5:5" s="121" customFormat="1" ht="88.5" customHeight="1" x14ac:dyDescent="0.3">
      <c r="E427" s="136"/>
    </row>
    <row r="428" spans="5:5" s="121" customFormat="1" ht="88.5" customHeight="1" x14ac:dyDescent="0.3">
      <c r="E428" s="136"/>
    </row>
    <row r="429" spans="5:5" s="121" customFormat="1" ht="88.5" customHeight="1" x14ac:dyDescent="0.3">
      <c r="E429" s="136"/>
    </row>
    <row r="430" spans="5:5" s="121" customFormat="1" ht="88.5" customHeight="1" x14ac:dyDescent="0.3">
      <c r="E430" s="136"/>
    </row>
    <row r="431" spans="5:5" s="121" customFormat="1" ht="88.5" customHeight="1" x14ac:dyDescent="0.3">
      <c r="E431" s="136"/>
    </row>
    <row r="432" spans="5:5" s="121" customFormat="1" ht="88.5" customHeight="1" x14ac:dyDescent="0.3">
      <c r="E432" s="136"/>
    </row>
    <row r="433" spans="5:5" s="121" customFormat="1" ht="88.5" customHeight="1" x14ac:dyDescent="0.3">
      <c r="E433" s="136"/>
    </row>
    <row r="434" spans="5:5" s="121" customFormat="1" ht="88.5" customHeight="1" x14ac:dyDescent="0.3">
      <c r="E434" s="136"/>
    </row>
    <row r="435" spans="5:5" s="121" customFormat="1" ht="88.5" customHeight="1" x14ac:dyDescent="0.3">
      <c r="E435" s="136"/>
    </row>
    <row r="436" spans="5:5" s="121" customFormat="1" ht="88.5" customHeight="1" x14ac:dyDescent="0.3">
      <c r="E436" s="136"/>
    </row>
    <row r="437" spans="5:5" s="121" customFormat="1" ht="88.5" customHeight="1" x14ac:dyDescent="0.3">
      <c r="E437" s="136"/>
    </row>
    <row r="438" spans="5:5" s="121" customFormat="1" ht="88.5" customHeight="1" x14ac:dyDescent="0.3">
      <c r="E438" s="136"/>
    </row>
    <row r="439" spans="5:5" s="121" customFormat="1" ht="88.5" customHeight="1" x14ac:dyDescent="0.3">
      <c r="E439" s="136"/>
    </row>
    <row r="440" spans="5:5" s="121" customFormat="1" ht="88.5" customHeight="1" x14ac:dyDescent="0.3">
      <c r="E440" s="136"/>
    </row>
    <row r="441" spans="5:5" s="121" customFormat="1" ht="88.5" customHeight="1" x14ac:dyDescent="0.3">
      <c r="E441" s="136"/>
    </row>
    <row r="442" spans="5:5" s="121" customFormat="1" ht="88.5" customHeight="1" x14ac:dyDescent="0.3">
      <c r="E442" s="136"/>
    </row>
    <row r="443" spans="5:5" s="121" customFormat="1" ht="88.5" customHeight="1" x14ac:dyDescent="0.3">
      <c r="E443" s="136"/>
    </row>
    <row r="444" spans="5:5" s="121" customFormat="1" ht="88.5" customHeight="1" x14ac:dyDescent="0.3">
      <c r="E444" s="136"/>
    </row>
    <row r="445" spans="5:5" s="121" customFormat="1" ht="88.5" customHeight="1" x14ac:dyDescent="0.3">
      <c r="E445" s="136"/>
    </row>
    <row r="446" spans="5:5" s="121" customFormat="1" ht="88.5" customHeight="1" x14ac:dyDescent="0.3">
      <c r="E446" s="136"/>
    </row>
    <row r="447" spans="5:5" s="121" customFormat="1" ht="88.5" customHeight="1" x14ac:dyDescent="0.3">
      <c r="E447" s="136"/>
    </row>
    <row r="448" spans="5:5" s="121" customFormat="1" ht="88.5" customHeight="1" x14ac:dyDescent="0.3">
      <c r="E448" s="136"/>
    </row>
    <row r="449" spans="5:5" s="121" customFormat="1" ht="88.5" customHeight="1" x14ac:dyDescent="0.3">
      <c r="E449" s="136"/>
    </row>
    <row r="450" spans="5:5" s="121" customFormat="1" ht="88.5" customHeight="1" x14ac:dyDescent="0.3">
      <c r="E450" s="136"/>
    </row>
    <row r="451" spans="5:5" s="121" customFormat="1" ht="88.5" customHeight="1" x14ac:dyDescent="0.3">
      <c r="E451" s="136"/>
    </row>
    <row r="452" spans="5:5" s="121" customFormat="1" ht="88.5" customHeight="1" x14ac:dyDescent="0.3">
      <c r="E452" s="136"/>
    </row>
    <row r="453" spans="5:5" s="121" customFormat="1" ht="88.5" customHeight="1" x14ac:dyDescent="0.3">
      <c r="E453" s="136"/>
    </row>
    <row r="454" spans="5:5" s="121" customFormat="1" ht="88.5" customHeight="1" x14ac:dyDescent="0.3">
      <c r="E454" s="136"/>
    </row>
    <row r="455" spans="5:5" s="121" customFormat="1" ht="88.5" customHeight="1" x14ac:dyDescent="0.3">
      <c r="E455" s="136"/>
    </row>
    <row r="456" spans="5:5" s="121" customFormat="1" ht="88.5" customHeight="1" x14ac:dyDescent="0.3">
      <c r="E456" s="136"/>
    </row>
    <row r="457" spans="5:5" s="121" customFormat="1" ht="88.5" customHeight="1" x14ac:dyDescent="0.3">
      <c r="E457" s="136"/>
    </row>
    <row r="458" spans="5:5" s="121" customFormat="1" ht="88.5" customHeight="1" x14ac:dyDescent="0.3">
      <c r="E458" s="136"/>
    </row>
    <row r="459" spans="5:5" s="121" customFormat="1" ht="88.5" customHeight="1" x14ac:dyDescent="0.3">
      <c r="E459" s="136"/>
    </row>
    <row r="460" spans="5:5" s="121" customFormat="1" ht="88.5" customHeight="1" x14ac:dyDescent="0.3">
      <c r="E460" s="136"/>
    </row>
    <row r="461" spans="5:5" s="121" customFormat="1" ht="88.5" customHeight="1" x14ac:dyDescent="0.3">
      <c r="E461" s="136"/>
    </row>
    <row r="462" spans="5:5" s="121" customFormat="1" ht="88.5" customHeight="1" x14ac:dyDescent="0.3">
      <c r="E462" s="136"/>
    </row>
    <row r="463" spans="5:5" s="121" customFormat="1" ht="88.5" customHeight="1" x14ac:dyDescent="0.3">
      <c r="E463" s="136"/>
    </row>
    <row r="464" spans="5:5" s="121" customFormat="1" ht="88.5" customHeight="1" x14ac:dyDescent="0.3">
      <c r="E464" s="136"/>
    </row>
    <row r="465" spans="5:5" s="121" customFormat="1" ht="88.5" customHeight="1" x14ac:dyDescent="0.3">
      <c r="E465" s="136"/>
    </row>
    <row r="466" spans="5:5" s="121" customFormat="1" ht="88.5" customHeight="1" x14ac:dyDescent="0.3">
      <c r="E466" s="136"/>
    </row>
    <row r="467" spans="5:5" s="121" customFormat="1" ht="88.5" customHeight="1" x14ac:dyDescent="0.3">
      <c r="E467" s="136"/>
    </row>
    <row r="468" spans="5:5" s="121" customFormat="1" ht="88.5" customHeight="1" x14ac:dyDescent="0.3">
      <c r="E468" s="136"/>
    </row>
    <row r="469" spans="5:5" s="121" customFormat="1" ht="88.5" customHeight="1" x14ac:dyDescent="0.3">
      <c r="E469" s="136"/>
    </row>
    <row r="470" spans="5:5" s="121" customFormat="1" ht="88.5" customHeight="1" x14ac:dyDescent="0.3">
      <c r="E470" s="136"/>
    </row>
    <row r="471" spans="5:5" s="121" customFormat="1" ht="88.5" customHeight="1" x14ac:dyDescent="0.3">
      <c r="E471" s="136"/>
    </row>
    <row r="472" spans="5:5" s="121" customFormat="1" ht="88.5" customHeight="1" x14ac:dyDescent="0.3">
      <c r="E472" s="136"/>
    </row>
    <row r="473" spans="5:5" s="121" customFormat="1" ht="88.5" customHeight="1" x14ac:dyDescent="0.3">
      <c r="E473" s="136"/>
    </row>
    <row r="474" spans="5:5" s="121" customFormat="1" ht="88.5" customHeight="1" x14ac:dyDescent="0.3">
      <c r="E474" s="136"/>
    </row>
    <row r="475" spans="5:5" s="121" customFormat="1" ht="88.5" customHeight="1" x14ac:dyDescent="0.3">
      <c r="E475" s="136"/>
    </row>
    <row r="476" spans="5:5" s="121" customFormat="1" ht="88.5" customHeight="1" x14ac:dyDescent="0.3">
      <c r="E476" s="136"/>
    </row>
    <row r="477" spans="5:5" s="121" customFormat="1" ht="88.5" customHeight="1" x14ac:dyDescent="0.3">
      <c r="E477" s="136"/>
    </row>
    <row r="478" spans="5:5" s="121" customFormat="1" ht="88.5" customHeight="1" x14ac:dyDescent="0.3">
      <c r="E478" s="136"/>
    </row>
    <row r="479" spans="5:5" s="121" customFormat="1" ht="88.5" customHeight="1" x14ac:dyDescent="0.3">
      <c r="E479" s="136"/>
    </row>
    <row r="480" spans="5:5" s="121" customFormat="1" ht="88.5" customHeight="1" x14ac:dyDescent="0.3">
      <c r="E480" s="136"/>
    </row>
    <row r="481" spans="5:5" s="121" customFormat="1" ht="88.5" customHeight="1" x14ac:dyDescent="0.3">
      <c r="E481" s="136"/>
    </row>
    <row r="482" spans="5:5" s="121" customFormat="1" ht="88.5" customHeight="1" x14ac:dyDescent="0.3">
      <c r="E482" s="136"/>
    </row>
    <row r="483" spans="5:5" s="121" customFormat="1" ht="88.5" customHeight="1" x14ac:dyDescent="0.3">
      <c r="E483" s="136"/>
    </row>
    <row r="484" spans="5:5" s="121" customFormat="1" ht="88.5" customHeight="1" x14ac:dyDescent="0.3">
      <c r="E484" s="136"/>
    </row>
    <row r="485" spans="5:5" s="121" customFormat="1" ht="88.5" customHeight="1" x14ac:dyDescent="0.3">
      <c r="E485" s="136"/>
    </row>
    <row r="486" spans="5:5" s="121" customFormat="1" ht="88.5" customHeight="1" x14ac:dyDescent="0.3">
      <c r="E486" s="136"/>
    </row>
    <row r="487" spans="5:5" s="121" customFormat="1" ht="88.5" customHeight="1" x14ac:dyDescent="0.3">
      <c r="E487" s="136"/>
    </row>
    <row r="488" spans="5:5" s="121" customFormat="1" ht="88.5" customHeight="1" x14ac:dyDescent="0.3">
      <c r="E488" s="136"/>
    </row>
    <row r="489" spans="5:5" s="121" customFormat="1" ht="88.5" customHeight="1" x14ac:dyDescent="0.3">
      <c r="E489" s="136"/>
    </row>
    <row r="490" spans="5:5" s="121" customFormat="1" ht="88.5" customHeight="1" x14ac:dyDescent="0.3">
      <c r="E490" s="136"/>
    </row>
    <row r="491" spans="5:5" s="121" customFormat="1" ht="88.5" customHeight="1" x14ac:dyDescent="0.3">
      <c r="E491" s="136"/>
    </row>
    <row r="492" spans="5:5" s="121" customFormat="1" ht="88.5" customHeight="1" x14ac:dyDescent="0.3">
      <c r="E492" s="136"/>
    </row>
    <row r="493" spans="5:5" s="121" customFormat="1" ht="88.5" customHeight="1" x14ac:dyDescent="0.3">
      <c r="E493" s="136"/>
    </row>
    <row r="494" spans="5:5" s="121" customFormat="1" ht="88.5" customHeight="1" x14ac:dyDescent="0.3">
      <c r="E494" s="136"/>
    </row>
    <row r="495" spans="5:5" s="121" customFormat="1" ht="88.5" customHeight="1" x14ac:dyDescent="0.3">
      <c r="E495" s="136"/>
    </row>
    <row r="496" spans="5:5" s="121" customFormat="1" ht="88.5" customHeight="1" x14ac:dyDescent="0.3">
      <c r="E496" s="136"/>
    </row>
    <row r="497" spans="5:5" s="121" customFormat="1" ht="88.5" customHeight="1" x14ac:dyDescent="0.3">
      <c r="E497" s="136"/>
    </row>
    <row r="498" spans="5:5" s="121" customFormat="1" ht="88.5" customHeight="1" x14ac:dyDescent="0.3">
      <c r="E498" s="136"/>
    </row>
    <row r="499" spans="5:5" s="121" customFormat="1" ht="88.5" customHeight="1" x14ac:dyDescent="0.3">
      <c r="E499" s="136"/>
    </row>
    <row r="500" spans="5:5" s="121" customFormat="1" ht="88.5" customHeight="1" x14ac:dyDescent="0.3">
      <c r="E500" s="136"/>
    </row>
    <row r="501" spans="5:5" s="121" customFormat="1" ht="88.5" customHeight="1" x14ac:dyDescent="0.3">
      <c r="E501" s="136"/>
    </row>
    <row r="502" spans="5:5" s="121" customFormat="1" ht="88.5" customHeight="1" x14ac:dyDescent="0.3">
      <c r="E502" s="136"/>
    </row>
    <row r="503" spans="5:5" s="121" customFormat="1" ht="88.5" customHeight="1" x14ac:dyDescent="0.3">
      <c r="E503" s="136"/>
    </row>
    <row r="504" spans="5:5" s="121" customFormat="1" ht="88.5" customHeight="1" x14ac:dyDescent="0.3">
      <c r="E504" s="136"/>
    </row>
    <row r="505" spans="5:5" s="121" customFormat="1" ht="88.5" customHeight="1" x14ac:dyDescent="0.3">
      <c r="E505" s="136"/>
    </row>
    <row r="506" spans="5:5" s="121" customFormat="1" ht="88.5" customHeight="1" x14ac:dyDescent="0.3">
      <c r="E506" s="136"/>
    </row>
    <row r="507" spans="5:5" s="121" customFormat="1" ht="88.5" customHeight="1" x14ac:dyDescent="0.3">
      <c r="E507" s="136"/>
    </row>
    <row r="508" spans="5:5" s="121" customFormat="1" ht="88.5" customHeight="1" x14ac:dyDescent="0.3">
      <c r="E508" s="136"/>
    </row>
    <row r="509" spans="5:5" s="121" customFormat="1" ht="88.5" customHeight="1" x14ac:dyDescent="0.3">
      <c r="E509" s="136"/>
    </row>
    <row r="510" spans="5:5" s="121" customFormat="1" ht="88.5" customHeight="1" x14ac:dyDescent="0.3">
      <c r="E510" s="136"/>
    </row>
    <row r="511" spans="5:5" s="121" customFormat="1" ht="88.5" customHeight="1" x14ac:dyDescent="0.3">
      <c r="E511" s="136"/>
    </row>
    <row r="512" spans="5:5" s="121" customFormat="1" ht="88.5" customHeight="1" x14ac:dyDescent="0.3">
      <c r="E512" s="136"/>
    </row>
    <row r="513" spans="5:5" s="121" customFormat="1" ht="88.5" customHeight="1" x14ac:dyDescent="0.3">
      <c r="E513" s="136"/>
    </row>
    <row r="514" spans="5:5" s="121" customFormat="1" ht="88.5" customHeight="1" x14ac:dyDescent="0.3">
      <c r="E514" s="136"/>
    </row>
    <row r="515" spans="5:5" s="121" customFormat="1" ht="88.5" customHeight="1" x14ac:dyDescent="0.3">
      <c r="E515" s="136"/>
    </row>
    <row r="516" spans="5:5" s="121" customFormat="1" ht="88.5" customHeight="1" x14ac:dyDescent="0.3">
      <c r="E516" s="136"/>
    </row>
    <row r="517" spans="5:5" s="121" customFormat="1" ht="88.5" customHeight="1" x14ac:dyDescent="0.3">
      <c r="E517" s="136"/>
    </row>
    <row r="518" spans="5:5" s="121" customFormat="1" ht="88.5" customHeight="1" x14ac:dyDescent="0.3">
      <c r="E518" s="136"/>
    </row>
    <row r="519" spans="5:5" s="121" customFormat="1" ht="88.5" customHeight="1" x14ac:dyDescent="0.3">
      <c r="E519" s="136"/>
    </row>
    <row r="520" spans="5:5" s="121" customFormat="1" ht="88.5" customHeight="1" x14ac:dyDescent="0.3">
      <c r="E520" s="136"/>
    </row>
    <row r="521" spans="5:5" s="121" customFormat="1" ht="88.5" customHeight="1" x14ac:dyDescent="0.3">
      <c r="E521" s="136"/>
    </row>
    <row r="522" spans="5:5" s="121" customFormat="1" ht="88.5" customHeight="1" x14ac:dyDescent="0.3">
      <c r="E522" s="136"/>
    </row>
    <row r="523" spans="5:5" s="121" customFormat="1" ht="88.5" customHeight="1" x14ac:dyDescent="0.3">
      <c r="E523" s="136"/>
    </row>
    <row r="524" spans="5:5" s="121" customFormat="1" ht="88.5" customHeight="1" x14ac:dyDescent="0.3">
      <c r="E524" s="136"/>
    </row>
    <row r="525" spans="5:5" s="121" customFormat="1" ht="88.5" customHeight="1" x14ac:dyDescent="0.3">
      <c r="E525" s="136"/>
    </row>
    <row r="526" spans="5:5" s="121" customFormat="1" ht="88.5" customHeight="1" x14ac:dyDescent="0.3">
      <c r="E526" s="136"/>
    </row>
    <row r="527" spans="5:5" s="121" customFormat="1" ht="88.5" customHeight="1" x14ac:dyDescent="0.3">
      <c r="E527" s="136"/>
    </row>
    <row r="528" spans="5:5" s="121" customFormat="1" ht="88.5" customHeight="1" x14ac:dyDescent="0.3">
      <c r="E528" s="136"/>
    </row>
    <row r="529" spans="5:5" s="121" customFormat="1" ht="88.5" customHeight="1" x14ac:dyDescent="0.3">
      <c r="E529" s="136"/>
    </row>
    <row r="530" spans="5:5" s="121" customFormat="1" ht="88.5" customHeight="1" x14ac:dyDescent="0.3">
      <c r="E530" s="136"/>
    </row>
    <row r="531" spans="5:5" s="121" customFormat="1" ht="88.5" customHeight="1" x14ac:dyDescent="0.3">
      <c r="E531" s="136"/>
    </row>
    <row r="532" spans="5:5" s="121" customFormat="1" ht="88.5" customHeight="1" x14ac:dyDescent="0.3">
      <c r="E532" s="136"/>
    </row>
    <row r="533" spans="5:5" s="121" customFormat="1" ht="88.5" customHeight="1" x14ac:dyDescent="0.3">
      <c r="E533" s="136"/>
    </row>
    <row r="534" spans="5:5" s="121" customFormat="1" ht="88.5" customHeight="1" x14ac:dyDescent="0.3">
      <c r="E534" s="136"/>
    </row>
    <row r="535" spans="5:5" s="121" customFormat="1" ht="88.5" customHeight="1" x14ac:dyDescent="0.3">
      <c r="E535" s="136"/>
    </row>
    <row r="536" spans="5:5" s="121" customFormat="1" ht="88.5" customHeight="1" x14ac:dyDescent="0.3">
      <c r="E536" s="136"/>
    </row>
    <row r="537" spans="5:5" s="121" customFormat="1" ht="88.5" customHeight="1" x14ac:dyDescent="0.3">
      <c r="E537" s="136"/>
    </row>
    <row r="538" spans="5:5" s="121" customFormat="1" ht="88.5" customHeight="1" x14ac:dyDescent="0.3">
      <c r="E538" s="136"/>
    </row>
    <row r="539" spans="5:5" s="121" customFormat="1" ht="88.5" customHeight="1" x14ac:dyDescent="0.3">
      <c r="E539" s="136"/>
    </row>
    <row r="540" spans="5:5" s="121" customFormat="1" ht="88.5" customHeight="1" x14ac:dyDescent="0.3">
      <c r="E540" s="136"/>
    </row>
    <row r="541" spans="5:5" s="121" customFormat="1" ht="88.5" customHeight="1" x14ac:dyDescent="0.3">
      <c r="E541" s="136"/>
    </row>
    <row r="542" spans="5:5" s="121" customFormat="1" ht="88.5" customHeight="1" x14ac:dyDescent="0.3">
      <c r="E542" s="136"/>
    </row>
    <row r="543" spans="5:5" s="121" customFormat="1" ht="88.5" customHeight="1" x14ac:dyDescent="0.3">
      <c r="E543" s="136"/>
    </row>
    <row r="544" spans="5:5" s="121" customFormat="1" ht="88.5" customHeight="1" x14ac:dyDescent="0.3">
      <c r="E544" s="136"/>
    </row>
    <row r="545" spans="5:5" s="121" customFormat="1" ht="88.5" customHeight="1" x14ac:dyDescent="0.3">
      <c r="E545" s="136"/>
    </row>
    <row r="546" spans="5:5" s="121" customFormat="1" ht="88.5" customHeight="1" x14ac:dyDescent="0.3">
      <c r="E546" s="136"/>
    </row>
    <row r="547" spans="5:5" s="121" customFormat="1" ht="88.5" customHeight="1" x14ac:dyDescent="0.3">
      <c r="E547" s="136"/>
    </row>
    <row r="548" spans="5:5" s="121" customFormat="1" ht="88.5" customHeight="1" x14ac:dyDescent="0.3">
      <c r="E548" s="136"/>
    </row>
    <row r="549" spans="5:5" s="121" customFormat="1" ht="88.5" customHeight="1" x14ac:dyDescent="0.3">
      <c r="E549" s="136"/>
    </row>
    <row r="550" spans="5:5" s="121" customFormat="1" ht="88.5" customHeight="1" x14ac:dyDescent="0.3">
      <c r="E550" s="136"/>
    </row>
    <row r="551" spans="5:5" s="121" customFormat="1" ht="88.5" customHeight="1" x14ac:dyDescent="0.3">
      <c r="E551" s="136"/>
    </row>
    <row r="552" spans="5:5" s="121" customFormat="1" ht="88.5" customHeight="1" x14ac:dyDescent="0.3">
      <c r="E552" s="136"/>
    </row>
    <row r="553" spans="5:5" s="121" customFormat="1" ht="88.5" customHeight="1" x14ac:dyDescent="0.3">
      <c r="E553" s="136"/>
    </row>
    <row r="554" spans="5:5" s="121" customFormat="1" ht="88.5" customHeight="1" x14ac:dyDescent="0.3">
      <c r="E554" s="136"/>
    </row>
    <row r="555" spans="5:5" s="121" customFormat="1" ht="88.5" customHeight="1" x14ac:dyDescent="0.3">
      <c r="E555" s="136"/>
    </row>
    <row r="556" spans="5:5" s="121" customFormat="1" ht="88.5" customHeight="1" x14ac:dyDescent="0.3">
      <c r="E556" s="136"/>
    </row>
    <row r="557" spans="5:5" s="121" customFormat="1" ht="88.5" customHeight="1" x14ac:dyDescent="0.3">
      <c r="E557" s="136"/>
    </row>
    <row r="558" spans="5:5" s="121" customFormat="1" ht="88.5" customHeight="1" x14ac:dyDescent="0.3">
      <c r="E558" s="136"/>
    </row>
    <row r="559" spans="5:5" s="121" customFormat="1" ht="88.5" customHeight="1" x14ac:dyDescent="0.3">
      <c r="E559" s="136"/>
    </row>
    <row r="560" spans="5:5" s="121" customFormat="1" ht="88.5" customHeight="1" x14ac:dyDescent="0.3">
      <c r="E560" s="136"/>
    </row>
    <row r="561" spans="5:5" s="121" customFormat="1" ht="88.5" customHeight="1" x14ac:dyDescent="0.3">
      <c r="E561" s="136"/>
    </row>
    <row r="562" spans="5:5" s="121" customFormat="1" ht="88.5" customHeight="1" x14ac:dyDescent="0.3">
      <c r="E562" s="136"/>
    </row>
    <row r="563" spans="5:5" s="121" customFormat="1" ht="88.5" customHeight="1" x14ac:dyDescent="0.3">
      <c r="E563" s="136"/>
    </row>
    <row r="564" spans="5:5" s="121" customFormat="1" ht="88.5" customHeight="1" x14ac:dyDescent="0.3">
      <c r="E564" s="136"/>
    </row>
    <row r="565" spans="5:5" s="121" customFormat="1" ht="88.5" customHeight="1" x14ac:dyDescent="0.3">
      <c r="E565" s="136"/>
    </row>
    <row r="566" spans="5:5" s="121" customFormat="1" ht="88.5" customHeight="1" x14ac:dyDescent="0.3">
      <c r="E566" s="136"/>
    </row>
    <row r="567" spans="5:5" s="121" customFormat="1" ht="88.5" customHeight="1" x14ac:dyDescent="0.3">
      <c r="E567" s="136"/>
    </row>
    <row r="568" spans="5:5" s="121" customFormat="1" ht="88.5" customHeight="1" x14ac:dyDescent="0.3">
      <c r="E568" s="136"/>
    </row>
    <row r="569" spans="5:5" s="121" customFormat="1" ht="88.5" customHeight="1" x14ac:dyDescent="0.3">
      <c r="E569" s="136"/>
    </row>
    <row r="570" spans="5:5" s="121" customFormat="1" ht="88.5" customHeight="1" x14ac:dyDescent="0.3">
      <c r="E570" s="136"/>
    </row>
    <row r="571" spans="5:5" s="121" customFormat="1" ht="88.5" customHeight="1" x14ac:dyDescent="0.3">
      <c r="E571" s="136"/>
    </row>
    <row r="572" spans="5:5" s="121" customFormat="1" ht="88.5" customHeight="1" x14ac:dyDescent="0.3">
      <c r="E572" s="136"/>
    </row>
    <row r="573" spans="5:5" s="121" customFormat="1" ht="88.5" customHeight="1" x14ac:dyDescent="0.3">
      <c r="E573" s="136"/>
    </row>
    <row r="574" spans="5:5" s="121" customFormat="1" ht="88.5" customHeight="1" x14ac:dyDescent="0.3">
      <c r="E574" s="136"/>
    </row>
    <row r="575" spans="5:5" s="121" customFormat="1" ht="88.5" customHeight="1" x14ac:dyDescent="0.3">
      <c r="E575" s="136"/>
    </row>
    <row r="576" spans="5:5" s="121" customFormat="1" ht="88.5" customHeight="1" x14ac:dyDescent="0.3">
      <c r="E576" s="136"/>
    </row>
    <row r="577" spans="5:5" s="121" customFormat="1" ht="88.5" customHeight="1" x14ac:dyDescent="0.3">
      <c r="E577" s="136"/>
    </row>
    <row r="578" spans="5:5" s="121" customFormat="1" ht="88.5" customHeight="1" x14ac:dyDescent="0.3">
      <c r="E578" s="136"/>
    </row>
    <row r="579" spans="5:5" s="121" customFormat="1" ht="88.5" customHeight="1" x14ac:dyDescent="0.3">
      <c r="E579" s="136"/>
    </row>
    <row r="580" spans="5:5" s="121" customFormat="1" ht="88.5" customHeight="1" x14ac:dyDescent="0.3">
      <c r="E580" s="136"/>
    </row>
    <row r="581" spans="5:5" s="121" customFormat="1" ht="88.5" customHeight="1" x14ac:dyDescent="0.3">
      <c r="E581" s="136"/>
    </row>
    <row r="582" spans="5:5" s="121" customFormat="1" ht="88.5" customHeight="1" x14ac:dyDescent="0.3">
      <c r="E582" s="136"/>
    </row>
    <row r="583" spans="5:5" s="121" customFormat="1" ht="88.5" customHeight="1" x14ac:dyDescent="0.3">
      <c r="E583" s="136"/>
    </row>
    <row r="584" spans="5:5" s="121" customFormat="1" ht="88.5" customHeight="1" x14ac:dyDescent="0.3">
      <c r="E584" s="136"/>
    </row>
    <row r="585" spans="5:5" s="121" customFormat="1" ht="88.5" customHeight="1" x14ac:dyDescent="0.3">
      <c r="E585" s="136"/>
    </row>
    <row r="586" spans="5:5" s="121" customFormat="1" ht="88.5" customHeight="1" x14ac:dyDescent="0.3">
      <c r="E586" s="136"/>
    </row>
    <row r="587" spans="5:5" s="121" customFormat="1" ht="88.5" customHeight="1" x14ac:dyDescent="0.3">
      <c r="E587" s="136"/>
    </row>
    <row r="588" spans="5:5" s="121" customFormat="1" ht="88.5" customHeight="1" x14ac:dyDescent="0.3">
      <c r="E588" s="136"/>
    </row>
    <row r="589" spans="5:5" s="121" customFormat="1" ht="88.5" customHeight="1" x14ac:dyDescent="0.3">
      <c r="E589" s="136"/>
    </row>
    <row r="590" spans="5:5" s="121" customFormat="1" ht="88.5" customHeight="1" x14ac:dyDescent="0.3">
      <c r="E590" s="136"/>
    </row>
    <row r="591" spans="5:5" s="121" customFormat="1" ht="88.5" customHeight="1" x14ac:dyDescent="0.3">
      <c r="E591" s="136"/>
    </row>
    <row r="592" spans="5:5" s="121" customFormat="1" ht="88.5" customHeight="1" x14ac:dyDescent="0.3">
      <c r="E592" s="136"/>
    </row>
    <row r="593" spans="5:5" s="121" customFormat="1" ht="88.5" customHeight="1" x14ac:dyDescent="0.3">
      <c r="E593" s="136"/>
    </row>
    <row r="594" spans="5:5" s="121" customFormat="1" ht="88.5" customHeight="1" x14ac:dyDescent="0.3">
      <c r="E594" s="136"/>
    </row>
    <row r="595" spans="5:5" s="121" customFormat="1" ht="88.5" customHeight="1" x14ac:dyDescent="0.3">
      <c r="E595" s="136"/>
    </row>
    <row r="596" spans="5:5" s="121" customFormat="1" ht="88.5" customHeight="1" x14ac:dyDescent="0.3">
      <c r="E596" s="136"/>
    </row>
    <row r="597" spans="5:5" s="121" customFormat="1" ht="88.5" customHeight="1" x14ac:dyDescent="0.3">
      <c r="E597" s="136"/>
    </row>
    <row r="598" spans="5:5" s="121" customFormat="1" ht="88.5" customHeight="1" x14ac:dyDescent="0.3">
      <c r="E598" s="136"/>
    </row>
    <row r="599" spans="5:5" s="121" customFormat="1" ht="88.5" customHeight="1" x14ac:dyDescent="0.3">
      <c r="E599" s="136"/>
    </row>
    <row r="600" spans="5:5" s="121" customFormat="1" ht="88.5" customHeight="1" x14ac:dyDescent="0.3">
      <c r="E600" s="136"/>
    </row>
    <row r="601" spans="5:5" s="121" customFormat="1" ht="88.5" customHeight="1" x14ac:dyDescent="0.3">
      <c r="E601" s="136"/>
    </row>
    <row r="602" spans="5:5" s="121" customFormat="1" ht="88.5" customHeight="1" x14ac:dyDescent="0.3">
      <c r="E602" s="136"/>
    </row>
    <row r="603" spans="5:5" s="121" customFormat="1" ht="88.5" customHeight="1" x14ac:dyDescent="0.3">
      <c r="E603" s="136"/>
    </row>
    <row r="604" spans="5:5" s="121" customFormat="1" ht="88.5" customHeight="1" x14ac:dyDescent="0.3">
      <c r="E604" s="136"/>
    </row>
    <row r="605" spans="5:5" s="121" customFormat="1" ht="88.5" customHeight="1" x14ac:dyDescent="0.3">
      <c r="E605" s="136"/>
    </row>
    <row r="606" spans="5:5" s="121" customFormat="1" ht="88.5" customHeight="1" x14ac:dyDescent="0.3">
      <c r="E606" s="136"/>
    </row>
    <row r="607" spans="5:5" s="121" customFormat="1" ht="88.5" customHeight="1" x14ac:dyDescent="0.3">
      <c r="E607" s="136"/>
    </row>
    <row r="608" spans="5:5" s="121" customFormat="1" ht="88.5" customHeight="1" x14ac:dyDescent="0.3">
      <c r="E608" s="136"/>
    </row>
    <row r="609" spans="5:5" s="121" customFormat="1" ht="88.5" customHeight="1" x14ac:dyDescent="0.3">
      <c r="E609" s="136"/>
    </row>
    <row r="610" spans="5:5" s="121" customFormat="1" ht="88.5" customHeight="1" x14ac:dyDescent="0.3">
      <c r="E610" s="136"/>
    </row>
    <row r="611" spans="5:5" s="121" customFormat="1" ht="88.5" customHeight="1" x14ac:dyDescent="0.3">
      <c r="E611" s="136"/>
    </row>
    <row r="612" spans="5:5" s="121" customFormat="1" ht="88.5" customHeight="1" x14ac:dyDescent="0.3">
      <c r="E612" s="136"/>
    </row>
    <row r="613" spans="5:5" s="121" customFormat="1" ht="88.5" customHeight="1" x14ac:dyDescent="0.3">
      <c r="E613" s="136"/>
    </row>
    <row r="614" spans="5:5" s="121" customFormat="1" ht="88.5" customHeight="1" x14ac:dyDescent="0.3">
      <c r="E614" s="136"/>
    </row>
    <row r="615" spans="5:5" s="121" customFormat="1" ht="88.5" customHeight="1" x14ac:dyDescent="0.3">
      <c r="E615" s="136"/>
    </row>
    <row r="616" spans="5:5" s="121" customFormat="1" ht="88.5" customHeight="1" x14ac:dyDescent="0.3">
      <c r="E616" s="136"/>
    </row>
    <row r="617" spans="5:5" s="121" customFormat="1" ht="88.5" customHeight="1" x14ac:dyDescent="0.3">
      <c r="E617" s="136"/>
    </row>
    <row r="618" spans="5:5" s="121" customFormat="1" ht="88.5" customHeight="1" x14ac:dyDescent="0.3">
      <c r="E618" s="136"/>
    </row>
    <row r="619" spans="5:5" s="121" customFormat="1" ht="88.5" customHeight="1" x14ac:dyDescent="0.3">
      <c r="E619" s="136"/>
    </row>
    <row r="620" spans="5:5" s="121" customFormat="1" ht="88.5" customHeight="1" x14ac:dyDescent="0.3">
      <c r="E620" s="136"/>
    </row>
    <row r="621" spans="5:5" s="121" customFormat="1" ht="88.5" customHeight="1" x14ac:dyDescent="0.3">
      <c r="E621" s="136"/>
    </row>
    <row r="622" spans="5:5" s="121" customFormat="1" ht="88.5" customHeight="1" x14ac:dyDescent="0.3">
      <c r="E622" s="136"/>
    </row>
    <row r="623" spans="5:5" s="121" customFormat="1" ht="88.5" customHeight="1" x14ac:dyDescent="0.3">
      <c r="E623" s="136"/>
    </row>
    <row r="624" spans="5:5" s="121" customFormat="1" ht="88.5" customHeight="1" x14ac:dyDescent="0.3">
      <c r="E624" s="136"/>
    </row>
    <row r="625" spans="5:5" s="121" customFormat="1" ht="88.5" customHeight="1" x14ac:dyDescent="0.3">
      <c r="E625" s="136"/>
    </row>
    <row r="626" spans="5:5" s="121" customFormat="1" ht="88.5" customHeight="1" x14ac:dyDescent="0.3">
      <c r="E626" s="136"/>
    </row>
    <row r="627" spans="5:5" s="121" customFormat="1" ht="88.5" customHeight="1" x14ac:dyDescent="0.3">
      <c r="E627" s="136"/>
    </row>
    <row r="628" spans="5:5" s="121" customFormat="1" ht="88.5" customHeight="1" x14ac:dyDescent="0.3">
      <c r="E628" s="136"/>
    </row>
    <row r="629" spans="5:5" s="121" customFormat="1" ht="88.5" customHeight="1" x14ac:dyDescent="0.3">
      <c r="E629" s="136"/>
    </row>
    <row r="630" spans="5:5" s="121" customFormat="1" ht="88.5" customHeight="1" x14ac:dyDescent="0.3">
      <c r="E630" s="136"/>
    </row>
    <row r="631" spans="5:5" s="121" customFormat="1" ht="88.5" customHeight="1" x14ac:dyDescent="0.3">
      <c r="E631" s="136"/>
    </row>
    <row r="632" spans="5:5" s="121" customFormat="1" ht="88.5" customHeight="1" x14ac:dyDescent="0.3">
      <c r="E632" s="136"/>
    </row>
    <row r="633" spans="5:5" s="121" customFormat="1" ht="88.5" customHeight="1" x14ac:dyDescent="0.3">
      <c r="E633" s="136"/>
    </row>
    <row r="634" spans="5:5" s="121" customFormat="1" ht="88.5" customHeight="1" x14ac:dyDescent="0.3">
      <c r="E634" s="136"/>
    </row>
    <row r="635" spans="5:5" s="121" customFormat="1" ht="88.5" customHeight="1" x14ac:dyDescent="0.3">
      <c r="E635" s="136"/>
    </row>
    <row r="636" spans="5:5" s="121" customFormat="1" ht="88.5" customHeight="1" x14ac:dyDescent="0.3">
      <c r="E636" s="136"/>
    </row>
    <row r="637" spans="5:5" s="121" customFormat="1" ht="88.5" customHeight="1" x14ac:dyDescent="0.3">
      <c r="E637" s="136"/>
    </row>
    <row r="638" spans="5:5" s="121" customFormat="1" ht="88.5" customHeight="1" x14ac:dyDescent="0.3">
      <c r="E638" s="136"/>
    </row>
    <row r="639" spans="5:5" s="121" customFormat="1" ht="88.5" customHeight="1" x14ac:dyDescent="0.3">
      <c r="E639" s="136"/>
    </row>
    <row r="640" spans="5:5" s="121" customFormat="1" ht="88.5" customHeight="1" x14ac:dyDescent="0.3">
      <c r="E640" s="136"/>
    </row>
    <row r="641" spans="5:5" s="121" customFormat="1" ht="88.5" customHeight="1" x14ac:dyDescent="0.3">
      <c r="E641" s="136"/>
    </row>
    <row r="642" spans="5:5" s="121" customFormat="1" ht="88.5" customHeight="1" x14ac:dyDescent="0.3">
      <c r="E642" s="136"/>
    </row>
    <row r="643" spans="5:5" s="121" customFormat="1" ht="88.5" customHeight="1" x14ac:dyDescent="0.3">
      <c r="E643" s="136"/>
    </row>
    <row r="644" spans="5:5" s="121" customFormat="1" ht="88.5" customHeight="1" x14ac:dyDescent="0.3">
      <c r="E644" s="136"/>
    </row>
    <row r="645" spans="5:5" s="121" customFormat="1" ht="88.5" customHeight="1" x14ac:dyDescent="0.3">
      <c r="E645" s="136"/>
    </row>
    <row r="646" spans="5:5" s="121" customFormat="1" ht="88.5" customHeight="1" x14ac:dyDescent="0.3">
      <c r="E646" s="136"/>
    </row>
    <row r="647" spans="5:5" s="121" customFormat="1" ht="88.5" customHeight="1" x14ac:dyDescent="0.3">
      <c r="E647" s="136"/>
    </row>
    <row r="648" spans="5:5" s="121" customFormat="1" ht="88.5" customHeight="1" x14ac:dyDescent="0.3">
      <c r="E648" s="136"/>
    </row>
    <row r="649" spans="5:5" s="121" customFormat="1" ht="88.5" customHeight="1" x14ac:dyDescent="0.3">
      <c r="E649" s="136"/>
    </row>
    <row r="650" spans="5:5" s="121" customFormat="1" ht="88.5" customHeight="1" x14ac:dyDescent="0.3">
      <c r="E650" s="136"/>
    </row>
    <row r="651" spans="5:5" s="121" customFormat="1" ht="88.5" customHeight="1" x14ac:dyDescent="0.3">
      <c r="E651" s="136"/>
    </row>
    <row r="652" spans="5:5" s="121" customFormat="1" ht="88.5" customHeight="1" x14ac:dyDescent="0.3">
      <c r="E652" s="136"/>
    </row>
    <row r="653" spans="5:5" s="121" customFormat="1" ht="88.5" customHeight="1" x14ac:dyDescent="0.3">
      <c r="E653" s="136"/>
    </row>
    <row r="654" spans="5:5" s="121" customFormat="1" ht="88.5" customHeight="1" x14ac:dyDescent="0.3">
      <c r="E654" s="136"/>
    </row>
    <row r="655" spans="5:5" s="121" customFormat="1" ht="88.5" customHeight="1" x14ac:dyDescent="0.3">
      <c r="E655" s="136"/>
    </row>
    <row r="656" spans="5:5" s="121" customFormat="1" ht="88.5" customHeight="1" x14ac:dyDescent="0.3">
      <c r="E656" s="136"/>
    </row>
    <row r="657" spans="5:5" s="121" customFormat="1" ht="88.5" customHeight="1" x14ac:dyDescent="0.3">
      <c r="E657" s="136"/>
    </row>
    <row r="658" spans="5:5" s="121" customFormat="1" ht="88.5" customHeight="1" x14ac:dyDescent="0.3">
      <c r="E658" s="136"/>
    </row>
    <row r="659" spans="5:5" s="121" customFormat="1" ht="88.5" customHeight="1" x14ac:dyDescent="0.3">
      <c r="E659" s="136"/>
    </row>
    <row r="660" spans="5:5" s="121" customFormat="1" ht="88.5" customHeight="1" x14ac:dyDescent="0.3">
      <c r="E660" s="136"/>
    </row>
    <row r="661" spans="5:5" s="121" customFormat="1" ht="88.5" customHeight="1" x14ac:dyDescent="0.3">
      <c r="E661" s="136"/>
    </row>
    <row r="662" spans="5:5" s="121" customFormat="1" ht="88.5" customHeight="1" x14ac:dyDescent="0.3">
      <c r="E662" s="136"/>
    </row>
    <row r="663" spans="5:5" s="121" customFormat="1" ht="88.5" customHeight="1" x14ac:dyDescent="0.3">
      <c r="E663" s="136"/>
    </row>
    <row r="664" spans="5:5" s="121" customFormat="1" ht="88.5" customHeight="1" x14ac:dyDescent="0.3">
      <c r="E664" s="136"/>
    </row>
    <row r="665" spans="5:5" s="121" customFormat="1" ht="88.5" customHeight="1" x14ac:dyDescent="0.3">
      <c r="E665" s="136"/>
    </row>
    <row r="666" spans="5:5" s="121" customFormat="1" ht="88.5" customHeight="1" x14ac:dyDescent="0.3">
      <c r="E666" s="136"/>
    </row>
    <row r="667" spans="5:5" s="121" customFormat="1" ht="88.5" customHeight="1" x14ac:dyDescent="0.3">
      <c r="E667" s="136"/>
    </row>
    <row r="668" spans="5:5" s="121" customFormat="1" ht="88.5" customHeight="1" x14ac:dyDescent="0.3">
      <c r="E668" s="136"/>
    </row>
    <row r="669" spans="5:5" s="121" customFormat="1" ht="88.5" customHeight="1" x14ac:dyDescent="0.3">
      <c r="E669" s="136"/>
    </row>
    <row r="670" spans="5:5" s="121" customFormat="1" ht="88.5" customHeight="1" x14ac:dyDescent="0.3">
      <c r="E670" s="136"/>
    </row>
    <row r="671" spans="5:5" s="121" customFormat="1" ht="88.5" customHeight="1" x14ac:dyDescent="0.3">
      <c r="E671" s="136"/>
    </row>
    <row r="672" spans="5:5" s="121" customFormat="1" ht="88.5" customHeight="1" x14ac:dyDescent="0.3">
      <c r="E672" s="136"/>
    </row>
    <row r="673" spans="5:5" s="121" customFormat="1" ht="88.5" customHeight="1" x14ac:dyDescent="0.3">
      <c r="E673" s="136"/>
    </row>
    <row r="674" spans="5:5" s="121" customFormat="1" ht="88.5" customHeight="1" x14ac:dyDescent="0.3">
      <c r="E674" s="136"/>
    </row>
    <row r="675" spans="5:5" s="121" customFormat="1" ht="88.5" customHeight="1" x14ac:dyDescent="0.3">
      <c r="E675" s="136"/>
    </row>
    <row r="676" spans="5:5" s="121" customFormat="1" ht="88.5" customHeight="1" x14ac:dyDescent="0.3">
      <c r="E676" s="136"/>
    </row>
    <row r="677" spans="5:5" s="121" customFormat="1" ht="88.5" customHeight="1" x14ac:dyDescent="0.3">
      <c r="E677" s="136"/>
    </row>
    <row r="678" spans="5:5" s="121" customFormat="1" ht="88.5" customHeight="1" x14ac:dyDescent="0.3">
      <c r="E678" s="136"/>
    </row>
    <row r="679" spans="5:5" s="121" customFormat="1" ht="88.5" customHeight="1" x14ac:dyDescent="0.3">
      <c r="E679" s="136"/>
    </row>
    <row r="680" spans="5:5" s="121" customFormat="1" ht="88.5" customHeight="1" x14ac:dyDescent="0.3">
      <c r="E680" s="136"/>
    </row>
    <row r="681" spans="5:5" s="121" customFormat="1" ht="88.5" customHeight="1" x14ac:dyDescent="0.3">
      <c r="E681" s="136"/>
    </row>
    <row r="682" spans="5:5" s="121" customFormat="1" ht="88.5" customHeight="1" x14ac:dyDescent="0.3">
      <c r="E682" s="136"/>
    </row>
    <row r="683" spans="5:5" s="121" customFormat="1" ht="88.5" customHeight="1" x14ac:dyDescent="0.3">
      <c r="E683" s="136"/>
    </row>
    <row r="684" spans="5:5" s="121" customFormat="1" ht="88.5" customHeight="1" x14ac:dyDescent="0.3">
      <c r="E684" s="136"/>
    </row>
    <row r="685" spans="5:5" s="121" customFormat="1" ht="88.5" customHeight="1" x14ac:dyDescent="0.3">
      <c r="E685" s="136"/>
    </row>
    <row r="686" spans="5:5" s="121" customFormat="1" ht="88.5" customHeight="1" x14ac:dyDescent="0.3">
      <c r="E686" s="136"/>
    </row>
    <row r="687" spans="5:5" s="121" customFormat="1" ht="88.5" customHeight="1" x14ac:dyDescent="0.3">
      <c r="E687" s="136"/>
    </row>
    <row r="688" spans="5:5" s="121" customFormat="1" ht="88.5" customHeight="1" x14ac:dyDescent="0.3">
      <c r="E688" s="136"/>
    </row>
    <row r="689" spans="5:5" s="121" customFormat="1" ht="88.5" customHeight="1" x14ac:dyDescent="0.3">
      <c r="E689" s="136"/>
    </row>
    <row r="690" spans="5:5" s="121" customFormat="1" ht="88.5" customHeight="1" x14ac:dyDescent="0.3">
      <c r="E690" s="136"/>
    </row>
    <row r="691" spans="5:5" s="121" customFormat="1" ht="88.5" customHeight="1" x14ac:dyDescent="0.3">
      <c r="E691" s="136"/>
    </row>
    <row r="692" spans="5:5" s="121" customFormat="1" ht="88.5" customHeight="1" x14ac:dyDescent="0.3">
      <c r="E692" s="136"/>
    </row>
    <row r="693" spans="5:5" s="121" customFormat="1" ht="88.5" customHeight="1" x14ac:dyDescent="0.3">
      <c r="E693" s="136"/>
    </row>
    <row r="694" spans="5:5" s="121" customFormat="1" ht="88.5" customHeight="1" x14ac:dyDescent="0.3">
      <c r="E694" s="136"/>
    </row>
    <row r="695" spans="5:5" s="121" customFormat="1" ht="88.5" customHeight="1" x14ac:dyDescent="0.3">
      <c r="E695" s="136"/>
    </row>
    <row r="696" spans="5:5" s="121" customFormat="1" ht="88.5" customHeight="1" x14ac:dyDescent="0.3">
      <c r="E696" s="136"/>
    </row>
    <row r="697" spans="5:5" s="121" customFormat="1" ht="88.5" customHeight="1" x14ac:dyDescent="0.3">
      <c r="E697" s="136"/>
    </row>
    <row r="698" spans="5:5" s="121" customFormat="1" ht="88.5" customHeight="1" x14ac:dyDescent="0.3">
      <c r="E698" s="136"/>
    </row>
    <row r="699" spans="5:5" s="121" customFormat="1" ht="88.5" customHeight="1" x14ac:dyDescent="0.3">
      <c r="E699" s="136"/>
    </row>
    <row r="700" spans="5:5" s="121" customFormat="1" ht="88.5" customHeight="1" x14ac:dyDescent="0.3">
      <c r="E700" s="136"/>
    </row>
    <row r="701" spans="5:5" s="121" customFormat="1" ht="88.5" customHeight="1" x14ac:dyDescent="0.3">
      <c r="E701" s="136"/>
    </row>
    <row r="702" spans="5:5" s="121" customFormat="1" ht="88.5" customHeight="1" x14ac:dyDescent="0.3">
      <c r="E702" s="136"/>
    </row>
    <row r="703" spans="5:5" s="121" customFormat="1" ht="88.5" customHeight="1" x14ac:dyDescent="0.3">
      <c r="E703" s="136"/>
    </row>
    <row r="704" spans="5:5" s="121" customFormat="1" ht="88.5" customHeight="1" x14ac:dyDescent="0.3">
      <c r="E704" s="136"/>
    </row>
    <row r="705" spans="5:5" s="121" customFormat="1" ht="88.5" customHeight="1" x14ac:dyDescent="0.3">
      <c r="E705" s="136"/>
    </row>
    <row r="706" spans="5:5" s="121" customFormat="1" ht="88.5" customHeight="1" x14ac:dyDescent="0.3">
      <c r="E706" s="136"/>
    </row>
    <row r="707" spans="5:5" s="121" customFormat="1" ht="88.5" customHeight="1" x14ac:dyDescent="0.3">
      <c r="E707" s="136"/>
    </row>
    <row r="708" spans="5:5" s="121" customFormat="1" ht="88.5" customHeight="1" x14ac:dyDescent="0.3">
      <c r="E708" s="136"/>
    </row>
    <row r="709" spans="5:5" s="121" customFormat="1" ht="88.5" customHeight="1" x14ac:dyDescent="0.3">
      <c r="E709" s="136"/>
    </row>
    <row r="710" spans="5:5" s="121" customFormat="1" ht="88.5" customHeight="1" x14ac:dyDescent="0.3">
      <c r="E710" s="136"/>
    </row>
    <row r="711" spans="5:5" s="121" customFormat="1" ht="88.5" customHeight="1" x14ac:dyDescent="0.3">
      <c r="E711" s="136"/>
    </row>
    <row r="712" spans="5:5" s="121" customFormat="1" ht="88.5" customHeight="1" x14ac:dyDescent="0.3">
      <c r="E712" s="136"/>
    </row>
    <row r="713" spans="5:5" s="121" customFormat="1" ht="88.5" customHeight="1" x14ac:dyDescent="0.3">
      <c r="E713" s="136"/>
    </row>
    <row r="714" spans="5:5" s="121" customFormat="1" ht="88.5" customHeight="1" x14ac:dyDescent="0.3">
      <c r="E714" s="136"/>
    </row>
    <row r="715" spans="5:5" s="121" customFormat="1" ht="88.5" customHeight="1" x14ac:dyDescent="0.3">
      <c r="E715" s="136"/>
    </row>
    <row r="716" spans="5:5" s="121" customFormat="1" ht="88.5" customHeight="1" x14ac:dyDescent="0.3">
      <c r="E716" s="136"/>
    </row>
    <row r="717" spans="5:5" s="121" customFormat="1" ht="88.5" customHeight="1" x14ac:dyDescent="0.3">
      <c r="E717" s="136"/>
    </row>
    <row r="718" spans="5:5" s="121" customFormat="1" ht="88.5" customHeight="1" x14ac:dyDescent="0.3">
      <c r="E718" s="136"/>
    </row>
    <row r="719" spans="5:5" s="121" customFormat="1" ht="88.5" customHeight="1" x14ac:dyDescent="0.3">
      <c r="E719" s="136"/>
    </row>
    <row r="720" spans="5:5" s="121" customFormat="1" ht="88.5" customHeight="1" x14ac:dyDescent="0.3">
      <c r="E720" s="136"/>
    </row>
    <row r="721" spans="5:5" s="121" customFormat="1" ht="88.5" customHeight="1" x14ac:dyDescent="0.3">
      <c r="E721" s="136"/>
    </row>
    <row r="722" spans="5:5" s="121" customFormat="1" ht="88.5" customHeight="1" x14ac:dyDescent="0.3">
      <c r="E722" s="136"/>
    </row>
    <row r="723" spans="5:5" s="121" customFormat="1" ht="88.5" customHeight="1" x14ac:dyDescent="0.3">
      <c r="E723" s="136"/>
    </row>
    <row r="724" spans="5:5" s="121" customFormat="1" ht="88.5" customHeight="1" x14ac:dyDescent="0.3">
      <c r="E724" s="136"/>
    </row>
    <row r="725" spans="5:5" s="121" customFormat="1" ht="88.5" customHeight="1" x14ac:dyDescent="0.3">
      <c r="E725" s="136"/>
    </row>
    <row r="726" spans="5:5" s="121" customFormat="1" ht="88.5" customHeight="1" x14ac:dyDescent="0.3">
      <c r="E726" s="136"/>
    </row>
    <row r="727" spans="5:5" s="121" customFormat="1" ht="88.5" customHeight="1" x14ac:dyDescent="0.3">
      <c r="E727" s="136"/>
    </row>
    <row r="728" spans="5:5" s="121" customFormat="1" ht="88.5" customHeight="1" x14ac:dyDescent="0.3">
      <c r="E728" s="136"/>
    </row>
    <row r="729" spans="5:5" s="121" customFormat="1" ht="88.5" customHeight="1" x14ac:dyDescent="0.3">
      <c r="E729" s="136"/>
    </row>
    <row r="730" spans="5:5" s="121" customFormat="1" ht="88.5" customHeight="1" x14ac:dyDescent="0.3">
      <c r="E730" s="136"/>
    </row>
    <row r="731" spans="5:5" s="121" customFormat="1" ht="88.5" customHeight="1" x14ac:dyDescent="0.3">
      <c r="E731" s="136"/>
    </row>
    <row r="732" spans="5:5" s="121" customFormat="1" ht="88.5" customHeight="1" x14ac:dyDescent="0.3">
      <c r="E732" s="136"/>
    </row>
    <row r="733" spans="5:5" s="121" customFormat="1" ht="88.5" customHeight="1" x14ac:dyDescent="0.3">
      <c r="E733" s="136"/>
    </row>
    <row r="734" spans="5:5" s="121" customFormat="1" ht="88.5" customHeight="1" x14ac:dyDescent="0.3">
      <c r="E734" s="136"/>
    </row>
    <row r="735" spans="5:5" s="121" customFormat="1" ht="88.5" customHeight="1" x14ac:dyDescent="0.3">
      <c r="E735" s="136"/>
    </row>
    <row r="736" spans="5:5" s="121" customFormat="1" ht="88.5" customHeight="1" x14ac:dyDescent="0.3">
      <c r="E736" s="136"/>
    </row>
    <row r="737" spans="5:5" s="121" customFormat="1" ht="88.5" customHeight="1" x14ac:dyDescent="0.3">
      <c r="E737" s="136"/>
    </row>
    <row r="738" spans="5:5" s="121" customFormat="1" ht="88.5" customHeight="1" x14ac:dyDescent="0.3">
      <c r="E738" s="136"/>
    </row>
    <row r="739" spans="5:5" s="121" customFormat="1" ht="88.5" customHeight="1" x14ac:dyDescent="0.3">
      <c r="E739" s="136"/>
    </row>
    <row r="740" spans="5:5" s="121" customFormat="1" ht="88.5" customHeight="1" x14ac:dyDescent="0.3">
      <c r="E740" s="136"/>
    </row>
    <row r="741" spans="5:5" s="121" customFormat="1" ht="88.5" customHeight="1" x14ac:dyDescent="0.3">
      <c r="E741" s="136"/>
    </row>
    <row r="742" spans="5:5" s="121" customFormat="1" ht="88.5" customHeight="1" x14ac:dyDescent="0.3">
      <c r="E742" s="136"/>
    </row>
    <row r="743" spans="5:5" s="121" customFormat="1" ht="88.5" customHeight="1" x14ac:dyDescent="0.3">
      <c r="E743" s="136"/>
    </row>
    <row r="744" spans="5:5" s="121" customFormat="1" ht="88.5" customHeight="1" x14ac:dyDescent="0.3">
      <c r="E744" s="136"/>
    </row>
    <row r="745" spans="5:5" s="121" customFormat="1" ht="88.5" customHeight="1" x14ac:dyDescent="0.3">
      <c r="E745" s="136"/>
    </row>
    <row r="746" spans="5:5" s="121" customFormat="1" ht="88.5" customHeight="1" x14ac:dyDescent="0.3">
      <c r="E746" s="136"/>
    </row>
    <row r="747" spans="5:5" s="121" customFormat="1" ht="88.5" customHeight="1" x14ac:dyDescent="0.3">
      <c r="E747" s="136"/>
    </row>
    <row r="748" spans="5:5" s="121" customFormat="1" ht="88.5" customHeight="1" x14ac:dyDescent="0.3">
      <c r="E748" s="136"/>
    </row>
    <row r="749" spans="5:5" s="121" customFormat="1" ht="88.5" customHeight="1" x14ac:dyDescent="0.3">
      <c r="E749" s="136"/>
    </row>
    <row r="750" spans="5:5" s="121" customFormat="1" ht="88.5" customHeight="1" x14ac:dyDescent="0.3">
      <c r="E750" s="136"/>
    </row>
    <row r="751" spans="5:5" s="121" customFormat="1" ht="88.5" customHeight="1" x14ac:dyDescent="0.3">
      <c r="E751" s="136"/>
    </row>
    <row r="752" spans="5:5" s="121" customFormat="1" ht="88.5" customHeight="1" x14ac:dyDescent="0.3">
      <c r="E752" s="136"/>
    </row>
    <row r="753" spans="5:5" s="121" customFormat="1" ht="88.5" customHeight="1" x14ac:dyDescent="0.3">
      <c r="E753" s="136"/>
    </row>
    <row r="754" spans="5:5" s="121" customFormat="1" ht="88.5" customHeight="1" x14ac:dyDescent="0.3">
      <c r="E754" s="136"/>
    </row>
    <row r="755" spans="5:5" s="121" customFormat="1" ht="88.5" customHeight="1" x14ac:dyDescent="0.3">
      <c r="E755" s="136"/>
    </row>
    <row r="756" spans="5:5" s="121" customFormat="1" ht="88.5" customHeight="1" x14ac:dyDescent="0.3">
      <c r="E756" s="136"/>
    </row>
    <row r="757" spans="5:5" s="121" customFormat="1" ht="88.5" customHeight="1" x14ac:dyDescent="0.3">
      <c r="E757" s="136"/>
    </row>
    <row r="758" spans="5:5" s="121" customFormat="1" ht="88.5" customHeight="1" x14ac:dyDescent="0.3">
      <c r="E758" s="136"/>
    </row>
    <row r="759" spans="5:5" s="121" customFormat="1" ht="88.5" customHeight="1" x14ac:dyDescent="0.3">
      <c r="E759" s="136"/>
    </row>
    <row r="760" spans="5:5" s="121" customFormat="1" ht="88.5" customHeight="1" x14ac:dyDescent="0.3">
      <c r="E760" s="136"/>
    </row>
    <row r="761" spans="5:5" s="121" customFormat="1" ht="88.5" customHeight="1" x14ac:dyDescent="0.3">
      <c r="E761" s="136"/>
    </row>
    <row r="762" spans="5:5" s="121" customFormat="1" ht="88.5" customHeight="1" x14ac:dyDescent="0.3">
      <c r="E762" s="136"/>
    </row>
    <row r="763" spans="5:5" s="121" customFormat="1" ht="88.5" customHeight="1" x14ac:dyDescent="0.3">
      <c r="E763" s="136"/>
    </row>
    <row r="764" spans="5:5" s="121" customFormat="1" ht="88.5" customHeight="1" x14ac:dyDescent="0.3">
      <c r="E764" s="136"/>
    </row>
    <row r="765" spans="5:5" s="121" customFormat="1" ht="88.5" customHeight="1" x14ac:dyDescent="0.3">
      <c r="E765" s="136"/>
    </row>
    <row r="766" spans="5:5" s="121" customFormat="1" ht="88.5" customHeight="1" x14ac:dyDescent="0.3">
      <c r="E766" s="136"/>
    </row>
    <row r="767" spans="5:5" s="121" customFormat="1" ht="88.5" customHeight="1" x14ac:dyDescent="0.3">
      <c r="E767" s="136"/>
    </row>
    <row r="768" spans="5:5" s="121" customFormat="1" ht="88.5" customHeight="1" x14ac:dyDescent="0.3">
      <c r="E768" s="136"/>
    </row>
    <row r="769" spans="5:5" s="121" customFormat="1" ht="88.5" customHeight="1" x14ac:dyDescent="0.3">
      <c r="E769" s="136"/>
    </row>
    <row r="770" spans="5:5" s="121" customFormat="1" ht="88.5" customHeight="1" x14ac:dyDescent="0.3">
      <c r="E770" s="136"/>
    </row>
    <row r="771" spans="5:5" s="121" customFormat="1" ht="88.5" customHeight="1" x14ac:dyDescent="0.3">
      <c r="E771" s="136"/>
    </row>
    <row r="772" spans="5:5" s="121" customFormat="1" ht="88.5" customHeight="1" x14ac:dyDescent="0.3">
      <c r="E772" s="136"/>
    </row>
    <row r="773" spans="5:5" s="121" customFormat="1" ht="88.5" customHeight="1" x14ac:dyDescent="0.3">
      <c r="E773" s="136"/>
    </row>
    <row r="774" spans="5:5" s="121" customFormat="1" ht="88.5" customHeight="1" x14ac:dyDescent="0.3">
      <c r="E774" s="136"/>
    </row>
    <row r="775" spans="5:5" s="121" customFormat="1" ht="88.5" customHeight="1" x14ac:dyDescent="0.3">
      <c r="E775" s="136"/>
    </row>
    <row r="776" spans="5:5" s="121" customFormat="1" ht="88.5" customHeight="1" x14ac:dyDescent="0.3">
      <c r="E776" s="136"/>
    </row>
    <row r="777" spans="5:5" s="121" customFormat="1" ht="88.5" customHeight="1" x14ac:dyDescent="0.3">
      <c r="E777" s="136"/>
    </row>
    <row r="778" spans="5:5" s="121" customFormat="1" ht="88.5" customHeight="1" x14ac:dyDescent="0.3">
      <c r="E778" s="136"/>
    </row>
    <row r="779" spans="5:5" s="121" customFormat="1" ht="88.5" customHeight="1" x14ac:dyDescent="0.3">
      <c r="E779" s="136"/>
    </row>
    <row r="780" spans="5:5" s="121" customFormat="1" ht="88.5" customHeight="1" x14ac:dyDescent="0.3">
      <c r="E780" s="136"/>
    </row>
    <row r="781" spans="5:5" s="121" customFormat="1" ht="88.5" customHeight="1" x14ac:dyDescent="0.3">
      <c r="E781" s="136"/>
    </row>
    <row r="782" spans="5:5" s="121" customFormat="1" ht="88.5" customHeight="1" x14ac:dyDescent="0.3">
      <c r="E782" s="136"/>
    </row>
    <row r="783" spans="5:5" s="121" customFormat="1" ht="88.5" customHeight="1" x14ac:dyDescent="0.3">
      <c r="E783" s="136"/>
    </row>
    <row r="784" spans="5:5" s="121" customFormat="1" ht="88.5" customHeight="1" x14ac:dyDescent="0.3">
      <c r="E784" s="136"/>
    </row>
    <row r="785" spans="5:5" s="121" customFormat="1" ht="88.5" customHeight="1" x14ac:dyDescent="0.3">
      <c r="E785" s="136"/>
    </row>
    <row r="786" spans="5:5" s="121" customFormat="1" ht="88.5" customHeight="1" x14ac:dyDescent="0.3">
      <c r="E786" s="136"/>
    </row>
    <row r="787" spans="5:5" s="121" customFormat="1" ht="88.5" customHeight="1" x14ac:dyDescent="0.3">
      <c r="E787" s="136"/>
    </row>
    <row r="788" spans="5:5" s="121" customFormat="1" ht="88.5" customHeight="1" x14ac:dyDescent="0.3">
      <c r="E788" s="136"/>
    </row>
    <row r="789" spans="5:5" s="121" customFormat="1" ht="88.5" customHeight="1" x14ac:dyDescent="0.3">
      <c r="E789" s="136"/>
    </row>
    <row r="790" spans="5:5" s="121" customFormat="1" ht="88.5" customHeight="1" x14ac:dyDescent="0.3">
      <c r="E790" s="136"/>
    </row>
    <row r="791" spans="5:5" s="121" customFormat="1" ht="88.5" customHeight="1" x14ac:dyDescent="0.3">
      <c r="E791" s="136"/>
    </row>
    <row r="792" spans="5:5" s="121" customFormat="1" ht="88.5" customHeight="1" x14ac:dyDescent="0.3">
      <c r="E792" s="136"/>
    </row>
    <row r="793" spans="5:5" s="121" customFormat="1" ht="88.5" customHeight="1" x14ac:dyDescent="0.3">
      <c r="E793" s="136"/>
    </row>
    <row r="794" spans="5:5" s="121" customFormat="1" ht="88.5" customHeight="1" x14ac:dyDescent="0.3">
      <c r="E794" s="136"/>
    </row>
    <row r="795" spans="5:5" s="121" customFormat="1" ht="88.5" customHeight="1" x14ac:dyDescent="0.3">
      <c r="E795" s="136"/>
    </row>
    <row r="796" spans="5:5" s="121" customFormat="1" ht="88.5" customHeight="1" x14ac:dyDescent="0.3">
      <c r="E796" s="136"/>
    </row>
    <row r="797" spans="5:5" s="121" customFormat="1" ht="88.5" customHeight="1" x14ac:dyDescent="0.3">
      <c r="E797" s="136"/>
    </row>
    <row r="798" spans="5:5" s="121" customFormat="1" ht="88.5" customHeight="1" x14ac:dyDescent="0.3">
      <c r="E798" s="136"/>
    </row>
    <row r="799" spans="5:5" s="121" customFormat="1" ht="88.5" customHeight="1" x14ac:dyDescent="0.3">
      <c r="E799" s="136"/>
    </row>
    <row r="800" spans="5:5" s="121" customFormat="1" ht="88.5" customHeight="1" x14ac:dyDescent="0.3">
      <c r="E800" s="136"/>
    </row>
    <row r="801" spans="5:5" s="121" customFormat="1" ht="88.5" customHeight="1" x14ac:dyDescent="0.3">
      <c r="E801" s="136"/>
    </row>
    <row r="802" spans="5:5" s="121" customFormat="1" ht="88.5" customHeight="1" x14ac:dyDescent="0.3">
      <c r="E802" s="136"/>
    </row>
    <row r="803" spans="5:5" s="121" customFormat="1" ht="88.5" customHeight="1" x14ac:dyDescent="0.3">
      <c r="E803" s="136"/>
    </row>
    <row r="804" spans="5:5" s="121" customFormat="1" ht="88.5" customHeight="1" x14ac:dyDescent="0.3">
      <c r="E804" s="136"/>
    </row>
    <row r="805" spans="5:5" s="121" customFormat="1" ht="88.5" customHeight="1" x14ac:dyDescent="0.3">
      <c r="E805" s="136"/>
    </row>
    <row r="806" spans="5:5" s="121" customFormat="1" ht="88.5" customHeight="1" x14ac:dyDescent="0.3">
      <c r="E806" s="136"/>
    </row>
    <row r="807" spans="5:5" s="121" customFormat="1" ht="88.5" customHeight="1" x14ac:dyDescent="0.3">
      <c r="E807" s="136"/>
    </row>
    <row r="808" spans="5:5" s="121" customFormat="1" ht="88.5" customHeight="1" x14ac:dyDescent="0.3">
      <c r="E808" s="136"/>
    </row>
    <row r="809" spans="5:5" s="121" customFormat="1" ht="88.5" customHeight="1" x14ac:dyDescent="0.3">
      <c r="E809" s="136"/>
    </row>
    <row r="810" spans="5:5" s="121" customFormat="1" ht="88.5" customHeight="1" x14ac:dyDescent="0.3">
      <c r="E810" s="136"/>
    </row>
    <row r="811" spans="5:5" s="121" customFormat="1" ht="88.5" customHeight="1" x14ac:dyDescent="0.3">
      <c r="E811" s="136"/>
    </row>
    <row r="812" spans="5:5" s="121" customFormat="1" ht="88.5" customHeight="1" x14ac:dyDescent="0.3">
      <c r="E812" s="136"/>
    </row>
    <row r="813" spans="5:5" s="121" customFormat="1" ht="88.5" customHeight="1" x14ac:dyDescent="0.3">
      <c r="E813" s="136"/>
    </row>
    <row r="814" spans="5:5" s="121" customFormat="1" ht="88.5" customHeight="1" x14ac:dyDescent="0.3">
      <c r="E814" s="136"/>
    </row>
    <row r="815" spans="5:5" s="121" customFormat="1" ht="88.5" customHeight="1" x14ac:dyDescent="0.3">
      <c r="E815" s="136"/>
    </row>
    <row r="816" spans="5:5" s="121" customFormat="1" ht="88.5" customHeight="1" x14ac:dyDescent="0.3">
      <c r="E816" s="136"/>
    </row>
    <row r="817" spans="5:5" s="121" customFormat="1" ht="88.5" customHeight="1" x14ac:dyDescent="0.3">
      <c r="E817" s="136"/>
    </row>
    <row r="818" spans="5:5" s="121" customFormat="1" ht="88.5" customHeight="1" x14ac:dyDescent="0.3">
      <c r="E818" s="136"/>
    </row>
    <row r="819" spans="5:5" s="121" customFormat="1" ht="88.5" customHeight="1" x14ac:dyDescent="0.3">
      <c r="E819" s="136"/>
    </row>
    <row r="820" spans="5:5" s="121" customFormat="1" ht="88.5" customHeight="1" x14ac:dyDescent="0.3">
      <c r="E820" s="136"/>
    </row>
    <row r="821" spans="5:5" s="121" customFormat="1" ht="88.5" customHeight="1" x14ac:dyDescent="0.3">
      <c r="E821" s="136"/>
    </row>
    <row r="822" spans="5:5" s="121" customFormat="1" ht="88.5" customHeight="1" x14ac:dyDescent="0.3">
      <c r="E822" s="136"/>
    </row>
    <row r="823" spans="5:5" s="121" customFormat="1" ht="88.5" customHeight="1" x14ac:dyDescent="0.3">
      <c r="E823" s="136"/>
    </row>
    <row r="824" spans="5:5" s="121" customFormat="1" ht="88.5" customHeight="1" x14ac:dyDescent="0.3">
      <c r="E824" s="136"/>
    </row>
    <row r="825" spans="5:5" s="121" customFormat="1" ht="88.5" customHeight="1" x14ac:dyDescent="0.3">
      <c r="E825" s="136"/>
    </row>
    <row r="826" spans="5:5" s="121" customFormat="1" ht="88.5" customHeight="1" x14ac:dyDescent="0.3">
      <c r="E826" s="136"/>
    </row>
    <row r="827" spans="5:5" s="121" customFormat="1" ht="88.5" customHeight="1" x14ac:dyDescent="0.3">
      <c r="E827" s="136"/>
    </row>
    <row r="828" spans="5:5" s="121" customFormat="1" ht="88.5" customHeight="1" x14ac:dyDescent="0.3">
      <c r="E828" s="136"/>
    </row>
    <row r="829" spans="5:5" s="121" customFormat="1" ht="88.5" customHeight="1" x14ac:dyDescent="0.3">
      <c r="E829" s="136"/>
    </row>
    <row r="830" spans="5:5" s="121" customFormat="1" ht="88.5" customHeight="1" x14ac:dyDescent="0.3">
      <c r="E830" s="136"/>
    </row>
    <row r="831" spans="5:5" s="121" customFormat="1" ht="88.5" customHeight="1" x14ac:dyDescent="0.3">
      <c r="E831" s="136"/>
    </row>
    <row r="832" spans="5:5" s="121" customFormat="1" ht="88.5" customHeight="1" x14ac:dyDescent="0.3">
      <c r="E832" s="136"/>
    </row>
    <row r="833" spans="5:5" s="121" customFormat="1" ht="88.5" customHeight="1" x14ac:dyDescent="0.3">
      <c r="E833" s="136"/>
    </row>
    <row r="834" spans="5:5" s="121" customFormat="1" ht="88.5" customHeight="1" x14ac:dyDescent="0.3">
      <c r="E834" s="136"/>
    </row>
    <row r="835" spans="5:5" s="121" customFormat="1" ht="88.5" customHeight="1" x14ac:dyDescent="0.3">
      <c r="E835" s="136"/>
    </row>
    <row r="836" spans="5:5" s="121" customFormat="1" ht="88.5" customHeight="1" x14ac:dyDescent="0.3">
      <c r="E836" s="136"/>
    </row>
    <row r="837" spans="5:5" s="121" customFormat="1" ht="88.5" customHeight="1" x14ac:dyDescent="0.3">
      <c r="E837" s="136"/>
    </row>
    <row r="838" spans="5:5" s="121" customFormat="1" ht="88.5" customHeight="1" x14ac:dyDescent="0.3">
      <c r="E838" s="136"/>
    </row>
    <row r="839" spans="5:5" s="121" customFormat="1" ht="88.5" customHeight="1" x14ac:dyDescent="0.3">
      <c r="E839" s="136"/>
    </row>
    <row r="840" spans="5:5" s="121" customFormat="1" ht="88.5" customHeight="1" x14ac:dyDescent="0.3">
      <c r="E840" s="136"/>
    </row>
    <row r="841" spans="5:5" s="121" customFormat="1" ht="88.5" customHeight="1" x14ac:dyDescent="0.3">
      <c r="E841" s="136"/>
    </row>
    <row r="842" spans="5:5" s="121" customFormat="1" ht="88.5" customHeight="1" x14ac:dyDescent="0.3">
      <c r="E842" s="136"/>
    </row>
    <row r="843" spans="5:5" s="121" customFormat="1" ht="88.5" customHeight="1" x14ac:dyDescent="0.3">
      <c r="E843" s="136"/>
    </row>
    <row r="844" spans="5:5" s="121" customFormat="1" ht="88.5" customHeight="1" x14ac:dyDescent="0.3">
      <c r="E844" s="136"/>
    </row>
    <row r="845" spans="5:5" s="121" customFormat="1" ht="88.5" customHeight="1" x14ac:dyDescent="0.3">
      <c r="E845" s="136"/>
    </row>
    <row r="846" spans="5:5" s="121" customFormat="1" ht="88.5" customHeight="1" x14ac:dyDescent="0.3">
      <c r="E846" s="136"/>
    </row>
    <row r="847" spans="5:5" s="121" customFormat="1" ht="88.5" customHeight="1" x14ac:dyDescent="0.3">
      <c r="E847" s="136"/>
    </row>
    <row r="848" spans="5:5" s="121" customFormat="1" ht="88.5" customHeight="1" x14ac:dyDescent="0.3">
      <c r="E848" s="136"/>
    </row>
    <row r="849" spans="5:5" s="121" customFormat="1" ht="88.5" customHeight="1" x14ac:dyDescent="0.3">
      <c r="E849" s="136"/>
    </row>
    <row r="850" spans="5:5" s="121" customFormat="1" ht="88.5" customHeight="1" x14ac:dyDescent="0.3">
      <c r="E850" s="136"/>
    </row>
    <row r="851" spans="5:5" s="121" customFormat="1" ht="88.5" customHeight="1" x14ac:dyDescent="0.3">
      <c r="E851" s="136"/>
    </row>
    <row r="852" spans="5:5" s="121" customFormat="1" ht="88.5" customHeight="1" x14ac:dyDescent="0.3">
      <c r="E852" s="136"/>
    </row>
    <row r="853" spans="5:5" s="121" customFormat="1" ht="88.5" customHeight="1" x14ac:dyDescent="0.3">
      <c r="E853" s="136"/>
    </row>
    <row r="854" spans="5:5" s="121" customFormat="1" ht="88.5" customHeight="1" x14ac:dyDescent="0.3">
      <c r="E854" s="136"/>
    </row>
    <row r="855" spans="5:5" s="121" customFormat="1" ht="88.5" customHeight="1" x14ac:dyDescent="0.3">
      <c r="E855" s="136"/>
    </row>
    <row r="856" spans="5:5" s="121" customFormat="1" ht="88.5" customHeight="1" x14ac:dyDescent="0.3">
      <c r="E856" s="136"/>
    </row>
    <row r="857" spans="5:5" s="121" customFormat="1" ht="88.5" customHeight="1" x14ac:dyDescent="0.3">
      <c r="E857" s="136"/>
    </row>
    <row r="858" spans="5:5" s="121" customFormat="1" ht="88.5" customHeight="1" x14ac:dyDescent="0.3">
      <c r="E858" s="136"/>
    </row>
    <row r="859" spans="5:5" s="121" customFormat="1" ht="88.5" customHeight="1" x14ac:dyDescent="0.3">
      <c r="E859" s="136"/>
    </row>
    <row r="860" spans="5:5" s="121" customFormat="1" ht="88.5" customHeight="1" x14ac:dyDescent="0.3">
      <c r="E860" s="136"/>
    </row>
    <row r="861" spans="5:5" s="121" customFormat="1" ht="88.5" customHeight="1" x14ac:dyDescent="0.3">
      <c r="E861" s="136"/>
    </row>
    <row r="862" spans="5:5" s="121" customFormat="1" ht="88.5" customHeight="1" x14ac:dyDescent="0.3">
      <c r="E862" s="136"/>
    </row>
    <row r="863" spans="5:5" s="121" customFormat="1" ht="88.5" customHeight="1" x14ac:dyDescent="0.3">
      <c r="E863" s="136"/>
    </row>
    <row r="864" spans="5:5" s="121" customFormat="1" ht="88.5" customHeight="1" x14ac:dyDescent="0.3">
      <c r="E864" s="136"/>
    </row>
    <row r="865" spans="5:5" s="121" customFormat="1" ht="88.5" customHeight="1" x14ac:dyDescent="0.3">
      <c r="E865" s="136"/>
    </row>
    <row r="866" spans="5:5" s="121" customFormat="1" ht="88.5" customHeight="1" x14ac:dyDescent="0.3">
      <c r="E866" s="136"/>
    </row>
    <row r="867" spans="5:5" s="121" customFormat="1" ht="88.5" customHeight="1" x14ac:dyDescent="0.3">
      <c r="E867" s="136"/>
    </row>
    <row r="868" spans="5:5" s="121" customFormat="1" ht="88.5" customHeight="1" x14ac:dyDescent="0.3">
      <c r="E868" s="136"/>
    </row>
    <row r="869" spans="5:5" s="121" customFormat="1" ht="88.5" customHeight="1" x14ac:dyDescent="0.3">
      <c r="E869" s="136"/>
    </row>
    <row r="870" spans="5:5" s="121" customFormat="1" ht="88.5" customHeight="1" x14ac:dyDescent="0.3">
      <c r="E870" s="136"/>
    </row>
    <row r="871" spans="5:5" s="121" customFormat="1" ht="88.5" customHeight="1" x14ac:dyDescent="0.3">
      <c r="E871" s="136"/>
    </row>
    <row r="872" spans="5:5" s="121" customFormat="1" ht="88.5" customHeight="1" x14ac:dyDescent="0.3">
      <c r="E872" s="136"/>
    </row>
    <row r="873" spans="5:5" s="121" customFormat="1" ht="88.5" customHeight="1" x14ac:dyDescent="0.3">
      <c r="E873" s="136"/>
    </row>
    <row r="874" spans="5:5" s="121" customFormat="1" ht="88.5" customHeight="1" x14ac:dyDescent="0.3">
      <c r="E874" s="136"/>
    </row>
    <row r="875" spans="5:5" s="121" customFormat="1" ht="88.5" customHeight="1" x14ac:dyDescent="0.3">
      <c r="E875" s="136"/>
    </row>
    <row r="876" spans="5:5" s="121" customFormat="1" ht="88.5" customHeight="1" x14ac:dyDescent="0.3">
      <c r="E876" s="136"/>
    </row>
    <row r="877" spans="5:5" s="121" customFormat="1" ht="88.5" customHeight="1" x14ac:dyDescent="0.3">
      <c r="E877" s="136"/>
    </row>
    <row r="878" spans="5:5" s="121" customFormat="1" ht="88.5" customHeight="1" x14ac:dyDescent="0.3">
      <c r="E878" s="136"/>
    </row>
    <row r="879" spans="5:5" s="121" customFormat="1" ht="88.5" customHeight="1" x14ac:dyDescent="0.3">
      <c r="E879" s="136"/>
    </row>
    <row r="880" spans="5:5" s="121" customFormat="1" ht="88.5" customHeight="1" x14ac:dyDescent="0.3">
      <c r="E880" s="136"/>
    </row>
    <row r="881" spans="5:5" s="121" customFormat="1" ht="88.5" customHeight="1" x14ac:dyDescent="0.3">
      <c r="E881" s="136"/>
    </row>
    <row r="882" spans="5:5" s="121" customFormat="1" ht="88.5" customHeight="1" x14ac:dyDescent="0.3">
      <c r="E882" s="136"/>
    </row>
    <row r="883" spans="5:5" s="121" customFormat="1" ht="88.5" customHeight="1" x14ac:dyDescent="0.3">
      <c r="E883" s="136"/>
    </row>
    <row r="884" spans="5:5" s="121" customFormat="1" ht="88.5" customHeight="1" x14ac:dyDescent="0.3">
      <c r="E884" s="136"/>
    </row>
    <row r="885" spans="5:5" s="121" customFormat="1" ht="88.5" customHeight="1" x14ac:dyDescent="0.3">
      <c r="E885" s="136"/>
    </row>
    <row r="886" spans="5:5" s="121" customFormat="1" ht="88.5" customHeight="1" x14ac:dyDescent="0.3">
      <c r="E886" s="136"/>
    </row>
    <row r="887" spans="5:5" s="121" customFormat="1" ht="88.5" customHeight="1" x14ac:dyDescent="0.3">
      <c r="E887" s="136"/>
    </row>
    <row r="888" spans="5:5" s="121" customFormat="1" ht="88.5" customHeight="1" x14ac:dyDescent="0.3">
      <c r="E888" s="136"/>
    </row>
    <row r="889" spans="5:5" s="121" customFormat="1" ht="88.5" customHeight="1" x14ac:dyDescent="0.3">
      <c r="E889" s="136"/>
    </row>
    <row r="890" spans="5:5" s="121" customFormat="1" ht="88.5" customHeight="1" x14ac:dyDescent="0.3">
      <c r="E890" s="136"/>
    </row>
    <row r="891" spans="5:5" s="121" customFormat="1" ht="88.5" customHeight="1" x14ac:dyDescent="0.3">
      <c r="E891" s="136"/>
    </row>
    <row r="892" spans="5:5" s="121" customFormat="1" ht="88.5" customHeight="1" x14ac:dyDescent="0.3">
      <c r="E892" s="136"/>
    </row>
    <row r="893" spans="5:5" s="121" customFormat="1" ht="88.5" customHeight="1" x14ac:dyDescent="0.3">
      <c r="E893" s="136"/>
    </row>
    <row r="894" spans="5:5" s="121" customFormat="1" ht="88.5" customHeight="1" x14ac:dyDescent="0.3">
      <c r="E894" s="136"/>
    </row>
    <row r="895" spans="5:5" s="121" customFormat="1" ht="88.5" customHeight="1" x14ac:dyDescent="0.3">
      <c r="E895" s="136"/>
    </row>
    <row r="896" spans="5:5" s="121" customFormat="1" ht="88.5" customHeight="1" x14ac:dyDescent="0.3">
      <c r="E896" s="136"/>
    </row>
    <row r="897" spans="5:5" s="121" customFormat="1" ht="88.5" customHeight="1" x14ac:dyDescent="0.3">
      <c r="E897" s="136"/>
    </row>
    <row r="898" spans="5:5" s="121" customFormat="1" ht="88.5" customHeight="1" x14ac:dyDescent="0.3">
      <c r="E898" s="136"/>
    </row>
    <row r="899" spans="5:5" s="121" customFormat="1" ht="88.5" customHeight="1" x14ac:dyDescent="0.3">
      <c r="E899" s="136"/>
    </row>
    <row r="900" spans="5:5" s="121" customFormat="1" ht="88.5" customHeight="1" x14ac:dyDescent="0.3">
      <c r="E900" s="136"/>
    </row>
    <row r="901" spans="5:5" s="121" customFormat="1" ht="88.5" customHeight="1" x14ac:dyDescent="0.3">
      <c r="E901" s="136"/>
    </row>
    <row r="902" spans="5:5" s="121" customFormat="1" ht="88.5" customHeight="1" x14ac:dyDescent="0.3">
      <c r="E902" s="136"/>
    </row>
    <row r="903" spans="5:5" s="121" customFormat="1" ht="88.5" customHeight="1" x14ac:dyDescent="0.3">
      <c r="E903" s="136"/>
    </row>
    <row r="904" spans="5:5" s="121" customFormat="1" ht="88.5" customHeight="1" x14ac:dyDescent="0.3">
      <c r="E904" s="136"/>
    </row>
    <row r="905" spans="5:5" s="121" customFormat="1" ht="88.5" customHeight="1" x14ac:dyDescent="0.3">
      <c r="E905" s="136"/>
    </row>
    <row r="906" spans="5:5" s="121" customFormat="1" ht="88.5" customHeight="1" x14ac:dyDescent="0.3">
      <c r="E906" s="136"/>
    </row>
    <row r="907" spans="5:5" s="121" customFormat="1" ht="88.5" customHeight="1" x14ac:dyDescent="0.3">
      <c r="E907" s="136"/>
    </row>
    <row r="908" spans="5:5" s="121" customFormat="1" ht="88.5" customHeight="1" x14ac:dyDescent="0.3">
      <c r="E908" s="136"/>
    </row>
    <row r="909" spans="5:5" s="121" customFormat="1" ht="88.5" customHeight="1" x14ac:dyDescent="0.3">
      <c r="E909" s="136"/>
    </row>
    <row r="910" spans="5:5" s="121" customFormat="1" ht="88.5" customHeight="1" x14ac:dyDescent="0.3">
      <c r="E910" s="136"/>
    </row>
    <row r="911" spans="5:5" s="121" customFormat="1" ht="88.5" customHeight="1" x14ac:dyDescent="0.3">
      <c r="E911" s="136"/>
    </row>
    <row r="912" spans="5:5" s="121" customFormat="1" ht="88.5" customHeight="1" x14ac:dyDescent="0.3">
      <c r="E912" s="136"/>
    </row>
    <row r="913" spans="5:5" s="121" customFormat="1" ht="88.5" customHeight="1" x14ac:dyDescent="0.3">
      <c r="E913" s="136"/>
    </row>
    <row r="914" spans="5:5" s="121" customFormat="1" ht="88.5" customHeight="1" x14ac:dyDescent="0.3">
      <c r="E914" s="136"/>
    </row>
    <row r="915" spans="5:5" s="121" customFormat="1" ht="88.5" customHeight="1" x14ac:dyDescent="0.3">
      <c r="E915" s="136"/>
    </row>
    <row r="916" spans="5:5" s="121" customFormat="1" ht="88.5" customHeight="1" x14ac:dyDescent="0.3">
      <c r="E916" s="136"/>
    </row>
    <row r="917" spans="5:5" s="121" customFormat="1" ht="88.5" customHeight="1" x14ac:dyDescent="0.3">
      <c r="E917" s="136"/>
    </row>
    <row r="918" spans="5:5" s="121" customFormat="1" ht="88.5" customHeight="1" x14ac:dyDescent="0.3">
      <c r="E918" s="136"/>
    </row>
    <row r="919" spans="5:5" s="121" customFormat="1" ht="88.5" customHeight="1" x14ac:dyDescent="0.3">
      <c r="E919" s="136"/>
    </row>
    <row r="920" spans="5:5" s="121" customFormat="1" ht="88.5" customHeight="1" x14ac:dyDescent="0.3">
      <c r="E920" s="136"/>
    </row>
    <row r="921" spans="5:5" s="121" customFormat="1" ht="88.5" customHeight="1" x14ac:dyDescent="0.3">
      <c r="E921" s="136"/>
    </row>
    <row r="922" spans="5:5" s="121" customFormat="1" ht="88.5" customHeight="1" x14ac:dyDescent="0.3">
      <c r="E922" s="136"/>
    </row>
    <row r="923" spans="5:5" s="121" customFormat="1" ht="88.5" customHeight="1" x14ac:dyDescent="0.3">
      <c r="E923" s="136"/>
    </row>
    <row r="924" spans="5:5" s="121" customFormat="1" ht="88.5" customHeight="1" x14ac:dyDescent="0.3">
      <c r="E924" s="136"/>
    </row>
    <row r="925" spans="5:5" s="121" customFormat="1" ht="88.5" customHeight="1" x14ac:dyDescent="0.3">
      <c r="E925" s="136"/>
    </row>
    <row r="926" spans="5:5" s="121" customFormat="1" ht="88.5" customHeight="1" x14ac:dyDescent="0.3">
      <c r="E926" s="136"/>
    </row>
    <row r="927" spans="5:5" s="121" customFormat="1" ht="88.5" customHeight="1" x14ac:dyDescent="0.3">
      <c r="E927" s="136"/>
    </row>
    <row r="928" spans="5:5" s="121" customFormat="1" ht="88.5" customHeight="1" x14ac:dyDescent="0.3">
      <c r="E928" s="136"/>
    </row>
    <row r="929" spans="5:5" s="121" customFormat="1" ht="88.5" customHeight="1" x14ac:dyDescent="0.3">
      <c r="E929" s="136"/>
    </row>
    <row r="930" spans="5:5" s="121" customFormat="1" ht="88.5" customHeight="1" x14ac:dyDescent="0.3">
      <c r="E930" s="136"/>
    </row>
    <row r="931" spans="5:5" s="121" customFormat="1" ht="88.5" customHeight="1" x14ac:dyDescent="0.3">
      <c r="E931" s="136"/>
    </row>
    <row r="932" spans="5:5" s="121" customFormat="1" ht="88.5" customHeight="1" x14ac:dyDescent="0.3">
      <c r="E932" s="136"/>
    </row>
    <row r="933" spans="5:5" s="121" customFormat="1" ht="88.5" customHeight="1" x14ac:dyDescent="0.3">
      <c r="E933" s="136"/>
    </row>
    <row r="934" spans="5:5" s="121" customFormat="1" ht="88.5" customHeight="1" x14ac:dyDescent="0.3">
      <c r="E934" s="136"/>
    </row>
    <row r="935" spans="5:5" s="121" customFormat="1" ht="88.5" customHeight="1" x14ac:dyDescent="0.3">
      <c r="E935" s="136"/>
    </row>
    <row r="936" spans="5:5" s="121" customFormat="1" ht="88.5" customHeight="1" x14ac:dyDescent="0.3">
      <c r="E936" s="136"/>
    </row>
    <row r="937" spans="5:5" s="121" customFormat="1" ht="88.5" customHeight="1" x14ac:dyDescent="0.3">
      <c r="E937" s="136"/>
    </row>
    <row r="938" spans="5:5" s="121" customFormat="1" ht="88.5" customHeight="1" x14ac:dyDescent="0.3">
      <c r="E938" s="136"/>
    </row>
    <row r="939" spans="5:5" s="121" customFormat="1" ht="88.5" customHeight="1" x14ac:dyDescent="0.3">
      <c r="E939" s="136"/>
    </row>
    <row r="940" spans="5:5" s="121" customFormat="1" ht="88.5" customHeight="1" x14ac:dyDescent="0.3">
      <c r="E940" s="136"/>
    </row>
    <row r="941" spans="5:5" s="121" customFormat="1" ht="88.5" customHeight="1" x14ac:dyDescent="0.3">
      <c r="E941" s="136"/>
    </row>
    <row r="942" spans="5:5" s="121" customFormat="1" ht="88.5" customHeight="1" x14ac:dyDescent="0.3">
      <c r="E942" s="136"/>
    </row>
    <row r="943" spans="5:5" s="121" customFormat="1" ht="88.5" customHeight="1" x14ac:dyDescent="0.3">
      <c r="E943" s="136"/>
    </row>
    <row r="944" spans="5:5" s="121" customFormat="1" ht="88.5" customHeight="1" x14ac:dyDescent="0.3">
      <c r="E944" s="136"/>
    </row>
    <row r="945" spans="5:5" s="121" customFormat="1" ht="88.5" customHeight="1" x14ac:dyDescent="0.3">
      <c r="E945" s="136"/>
    </row>
    <row r="946" spans="5:5" s="121" customFormat="1" ht="88.5" customHeight="1" x14ac:dyDescent="0.3">
      <c r="E946" s="136"/>
    </row>
    <row r="947" spans="5:5" s="121" customFormat="1" ht="88.5" customHeight="1" x14ac:dyDescent="0.3">
      <c r="E947" s="136"/>
    </row>
    <row r="948" spans="5:5" s="121" customFormat="1" ht="88.5" customHeight="1" x14ac:dyDescent="0.3">
      <c r="E948" s="136"/>
    </row>
    <row r="949" spans="5:5" s="121" customFormat="1" ht="88.5" customHeight="1" x14ac:dyDescent="0.3">
      <c r="E949" s="136"/>
    </row>
    <row r="950" spans="5:5" s="121" customFormat="1" ht="88.5" customHeight="1" x14ac:dyDescent="0.3">
      <c r="E950" s="136"/>
    </row>
    <row r="951" spans="5:5" s="121" customFormat="1" ht="88.5" customHeight="1" x14ac:dyDescent="0.3">
      <c r="E951" s="136"/>
    </row>
    <row r="952" spans="5:5" s="121" customFormat="1" ht="88.5" customHeight="1" x14ac:dyDescent="0.3">
      <c r="E952" s="136"/>
    </row>
    <row r="953" spans="5:5" s="121" customFormat="1" ht="88.5" customHeight="1" x14ac:dyDescent="0.3">
      <c r="E953" s="136"/>
    </row>
    <row r="954" spans="5:5" s="121" customFormat="1" ht="88.5" customHeight="1" x14ac:dyDescent="0.3">
      <c r="E954" s="136"/>
    </row>
    <row r="955" spans="5:5" s="121" customFormat="1" ht="88.5" customHeight="1" x14ac:dyDescent="0.3">
      <c r="E955" s="136"/>
    </row>
    <row r="956" spans="5:5" s="121" customFormat="1" ht="88.5" customHeight="1" x14ac:dyDescent="0.3">
      <c r="E956" s="136"/>
    </row>
    <row r="957" spans="5:5" s="121" customFormat="1" ht="88.5" customHeight="1" x14ac:dyDescent="0.3">
      <c r="E957" s="136"/>
    </row>
    <row r="958" spans="5:5" s="121" customFormat="1" ht="88.5" customHeight="1" x14ac:dyDescent="0.3">
      <c r="E958" s="136"/>
    </row>
    <row r="959" spans="5:5" s="121" customFormat="1" ht="88.5" customHeight="1" x14ac:dyDescent="0.3">
      <c r="E959" s="136"/>
    </row>
    <row r="960" spans="5:5" s="121" customFormat="1" ht="88.5" customHeight="1" x14ac:dyDescent="0.3">
      <c r="E960" s="136"/>
    </row>
    <row r="961" spans="5:5" s="121" customFormat="1" ht="88.5" customHeight="1" x14ac:dyDescent="0.3">
      <c r="E961" s="136"/>
    </row>
    <row r="962" spans="5:5" s="121" customFormat="1" ht="88.5" customHeight="1" x14ac:dyDescent="0.3">
      <c r="E962" s="136"/>
    </row>
    <row r="963" spans="5:5" s="121" customFormat="1" ht="88.5" customHeight="1" x14ac:dyDescent="0.3">
      <c r="E963" s="136"/>
    </row>
    <row r="964" spans="5:5" s="121" customFormat="1" ht="88.5" customHeight="1" x14ac:dyDescent="0.3">
      <c r="E964" s="136"/>
    </row>
    <row r="965" spans="5:5" s="121" customFormat="1" ht="88.5" customHeight="1" x14ac:dyDescent="0.3">
      <c r="E965" s="136"/>
    </row>
    <row r="966" spans="5:5" s="121" customFormat="1" ht="88.5" customHeight="1" x14ac:dyDescent="0.3">
      <c r="E966" s="136"/>
    </row>
    <row r="967" spans="5:5" s="121" customFormat="1" ht="88.5" customHeight="1" x14ac:dyDescent="0.3">
      <c r="E967" s="136"/>
    </row>
    <row r="968" spans="5:5" s="121" customFormat="1" ht="88.5" customHeight="1" x14ac:dyDescent="0.3">
      <c r="E968" s="136"/>
    </row>
    <row r="969" spans="5:5" s="121" customFormat="1" ht="88.5" customHeight="1" x14ac:dyDescent="0.3">
      <c r="E969" s="136"/>
    </row>
    <row r="970" spans="5:5" s="121" customFormat="1" ht="88.5" customHeight="1" x14ac:dyDescent="0.3">
      <c r="E970" s="136"/>
    </row>
    <row r="971" spans="5:5" s="121" customFormat="1" ht="88.5" customHeight="1" x14ac:dyDescent="0.3">
      <c r="E971" s="136"/>
    </row>
    <row r="972" spans="5:5" s="121" customFormat="1" ht="88.5" customHeight="1" x14ac:dyDescent="0.3">
      <c r="E972" s="136"/>
    </row>
    <row r="973" spans="5:5" s="121" customFormat="1" ht="88.5" customHeight="1" x14ac:dyDescent="0.3">
      <c r="E973" s="136"/>
    </row>
    <row r="974" spans="5:5" s="121" customFormat="1" ht="88.5" customHeight="1" x14ac:dyDescent="0.3">
      <c r="E974" s="136"/>
    </row>
    <row r="975" spans="5:5" s="121" customFormat="1" ht="88.5" customHeight="1" x14ac:dyDescent="0.3">
      <c r="E975" s="136"/>
    </row>
    <row r="976" spans="5:5" s="121" customFormat="1" ht="88.5" customHeight="1" x14ac:dyDescent="0.3">
      <c r="E976" s="136"/>
    </row>
    <row r="977" spans="5:5" s="121" customFormat="1" ht="88.5" customHeight="1" x14ac:dyDescent="0.3">
      <c r="E977" s="136"/>
    </row>
    <row r="978" spans="5:5" s="121" customFormat="1" ht="88.5" customHeight="1" x14ac:dyDescent="0.3">
      <c r="E978" s="136"/>
    </row>
    <row r="979" spans="5:5" s="121" customFormat="1" ht="88.5" customHeight="1" x14ac:dyDescent="0.3">
      <c r="E979" s="136"/>
    </row>
    <row r="980" spans="5:5" s="121" customFormat="1" ht="88.5" customHeight="1" x14ac:dyDescent="0.3">
      <c r="E980" s="136"/>
    </row>
    <row r="981" spans="5:5" s="121" customFormat="1" ht="88.5" customHeight="1" x14ac:dyDescent="0.3">
      <c r="E981" s="136"/>
    </row>
    <row r="982" spans="5:5" s="121" customFormat="1" ht="88.5" customHeight="1" x14ac:dyDescent="0.3">
      <c r="E982" s="136"/>
    </row>
    <row r="983" spans="5:5" s="121" customFormat="1" ht="88.5" customHeight="1" x14ac:dyDescent="0.3">
      <c r="E983" s="136"/>
    </row>
    <row r="984" spans="5:5" s="121" customFormat="1" ht="88.5" customHeight="1" x14ac:dyDescent="0.3">
      <c r="E984" s="136"/>
    </row>
    <row r="985" spans="5:5" s="121" customFormat="1" ht="88.5" customHeight="1" x14ac:dyDescent="0.3">
      <c r="E985" s="136"/>
    </row>
    <row r="986" spans="5:5" s="121" customFormat="1" ht="88.5" customHeight="1" x14ac:dyDescent="0.3">
      <c r="E986" s="136"/>
    </row>
    <row r="987" spans="5:5" s="121" customFormat="1" ht="88.5" customHeight="1" x14ac:dyDescent="0.3">
      <c r="E987" s="136"/>
    </row>
    <row r="988" spans="5:5" s="121" customFormat="1" ht="88.5" customHeight="1" x14ac:dyDescent="0.3">
      <c r="E988" s="136"/>
    </row>
    <row r="989" spans="5:5" s="121" customFormat="1" ht="88.5" customHeight="1" x14ac:dyDescent="0.3">
      <c r="E989" s="136"/>
    </row>
    <row r="990" spans="5:5" s="121" customFormat="1" ht="88.5" customHeight="1" x14ac:dyDescent="0.3">
      <c r="E990" s="136"/>
    </row>
    <row r="991" spans="5:5" s="121" customFormat="1" ht="88.5" customHeight="1" x14ac:dyDescent="0.3">
      <c r="E991" s="136"/>
    </row>
    <row r="992" spans="5:5" s="121" customFormat="1" ht="88.5" customHeight="1" x14ac:dyDescent="0.3">
      <c r="E992" s="136"/>
    </row>
    <row r="993" spans="5:5" s="121" customFormat="1" ht="88.5" customHeight="1" x14ac:dyDescent="0.3">
      <c r="E993" s="136"/>
    </row>
    <row r="994" spans="5:5" s="121" customFormat="1" ht="88.5" customHeight="1" x14ac:dyDescent="0.3">
      <c r="E994" s="136"/>
    </row>
    <row r="995" spans="5:5" s="121" customFormat="1" ht="88.5" customHeight="1" x14ac:dyDescent="0.3">
      <c r="E995" s="136"/>
    </row>
    <row r="996" spans="5:5" s="121" customFormat="1" ht="88.5" customHeight="1" x14ac:dyDescent="0.3">
      <c r="E996" s="136"/>
    </row>
    <row r="997" spans="5:5" s="121" customFormat="1" ht="88.5" customHeight="1" x14ac:dyDescent="0.3">
      <c r="E997" s="136"/>
    </row>
    <row r="998" spans="5:5" s="121" customFormat="1" ht="88.5" customHeight="1" x14ac:dyDescent="0.3">
      <c r="E998" s="136"/>
    </row>
    <row r="999" spans="5:5" s="121" customFormat="1" ht="88.5" customHeight="1" x14ac:dyDescent="0.3">
      <c r="E999" s="136"/>
    </row>
    <row r="1000" spans="5:5" s="121" customFormat="1" ht="88.5" customHeight="1" x14ac:dyDescent="0.3">
      <c r="E1000" s="136"/>
    </row>
    <row r="1001" spans="5:5" s="121" customFormat="1" ht="88.5" customHeight="1" x14ac:dyDescent="0.3">
      <c r="E1001" s="136"/>
    </row>
    <row r="1002" spans="5:5" s="121" customFormat="1" ht="88.5" customHeight="1" x14ac:dyDescent="0.3">
      <c r="E1002" s="136"/>
    </row>
    <row r="1003" spans="5:5" s="121" customFormat="1" ht="88.5" customHeight="1" x14ac:dyDescent="0.3">
      <c r="E1003" s="136"/>
    </row>
    <row r="1004" spans="5:5" s="121" customFormat="1" ht="88.5" customHeight="1" x14ac:dyDescent="0.3">
      <c r="E1004" s="136"/>
    </row>
    <row r="1005" spans="5:5" s="121" customFormat="1" ht="88.5" customHeight="1" x14ac:dyDescent="0.3">
      <c r="E1005" s="136"/>
    </row>
    <row r="1006" spans="5:5" s="121" customFormat="1" ht="88.5" customHeight="1" x14ac:dyDescent="0.3">
      <c r="E1006" s="136"/>
    </row>
    <row r="1007" spans="5:5" s="121" customFormat="1" ht="88.5" customHeight="1" x14ac:dyDescent="0.3">
      <c r="E1007" s="136"/>
    </row>
    <row r="1008" spans="5:5" s="121" customFormat="1" ht="88.5" customHeight="1" x14ac:dyDescent="0.3">
      <c r="E1008" s="136"/>
    </row>
    <row r="1009" spans="5:5" s="121" customFormat="1" ht="88.5" customHeight="1" x14ac:dyDescent="0.3">
      <c r="E1009" s="136"/>
    </row>
    <row r="1010" spans="5:5" s="121" customFormat="1" ht="88.5" customHeight="1" x14ac:dyDescent="0.3">
      <c r="E1010" s="136"/>
    </row>
    <row r="1011" spans="5:5" s="121" customFormat="1" ht="88.5" customHeight="1" x14ac:dyDescent="0.3">
      <c r="E1011" s="136"/>
    </row>
    <row r="1012" spans="5:5" s="121" customFormat="1" ht="88.5" customHeight="1" x14ac:dyDescent="0.3">
      <c r="E1012" s="136"/>
    </row>
    <row r="1013" spans="5:5" s="121" customFormat="1" ht="88.5" customHeight="1" x14ac:dyDescent="0.3">
      <c r="E1013" s="136"/>
    </row>
    <row r="1014" spans="5:5" s="121" customFormat="1" ht="88.5" customHeight="1" x14ac:dyDescent="0.3">
      <c r="E1014" s="136"/>
    </row>
    <row r="1015" spans="5:5" s="121" customFormat="1" ht="88.5" customHeight="1" x14ac:dyDescent="0.3">
      <c r="E1015" s="136"/>
    </row>
    <row r="1016" spans="5:5" s="121" customFormat="1" ht="88.5" customHeight="1" x14ac:dyDescent="0.3">
      <c r="E1016" s="136"/>
    </row>
    <row r="1017" spans="5:5" s="121" customFormat="1" ht="88.5" customHeight="1" x14ac:dyDescent="0.3">
      <c r="E1017" s="136"/>
    </row>
    <row r="1018" spans="5:5" s="121" customFormat="1" ht="88.5" customHeight="1" x14ac:dyDescent="0.3">
      <c r="E1018" s="136"/>
    </row>
    <row r="1019" spans="5:5" s="121" customFormat="1" ht="88.5" customHeight="1" x14ac:dyDescent="0.3">
      <c r="E1019" s="136"/>
    </row>
    <row r="1020" spans="5:5" s="121" customFormat="1" ht="88.5" customHeight="1" x14ac:dyDescent="0.3">
      <c r="E1020" s="136"/>
    </row>
    <row r="1021" spans="5:5" s="121" customFormat="1" ht="88.5" customHeight="1" x14ac:dyDescent="0.3">
      <c r="E1021" s="136"/>
    </row>
    <row r="1022" spans="5:5" s="121" customFormat="1" ht="88.5" customHeight="1" x14ac:dyDescent="0.3">
      <c r="E1022" s="136"/>
    </row>
    <row r="1023" spans="5:5" s="121" customFormat="1" ht="88.5" customHeight="1" x14ac:dyDescent="0.3">
      <c r="E1023" s="136"/>
    </row>
    <row r="1024" spans="5:5" s="121" customFormat="1" ht="88.5" customHeight="1" x14ac:dyDescent="0.3">
      <c r="E1024" s="136"/>
    </row>
    <row r="1025" spans="5:5" s="121" customFormat="1" ht="88.5" customHeight="1" x14ac:dyDescent="0.3">
      <c r="E1025" s="136"/>
    </row>
    <row r="1026" spans="5:5" s="121" customFormat="1" ht="88.5" customHeight="1" x14ac:dyDescent="0.3">
      <c r="E1026" s="136"/>
    </row>
    <row r="1027" spans="5:5" s="121" customFormat="1" ht="88.5" customHeight="1" x14ac:dyDescent="0.3">
      <c r="E1027" s="136"/>
    </row>
    <row r="1028" spans="5:5" s="121" customFormat="1" ht="88.5" customHeight="1" x14ac:dyDescent="0.3">
      <c r="E1028" s="136"/>
    </row>
    <row r="1029" spans="5:5" s="121" customFormat="1" ht="88.5" customHeight="1" x14ac:dyDescent="0.3">
      <c r="E1029" s="136"/>
    </row>
    <row r="1030" spans="5:5" s="121" customFormat="1" ht="88.5" customHeight="1" x14ac:dyDescent="0.3">
      <c r="E1030" s="136"/>
    </row>
    <row r="1031" spans="5:5" s="121" customFormat="1" ht="88.5" customHeight="1" x14ac:dyDescent="0.3">
      <c r="E1031" s="136"/>
    </row>
    <row r="1032" spans="5:5" s="121" customFormat="1" ht="88.5" customHeight="1" x14ac:dyDescent="0.3">
      <c r="E1032" s="136"/>
    </row>
    <row r="1033" spans="5:5" s="121" customFormat="1" ht="88.5" customHeight="1" x14ac:dyDescent="0.3">
      <c r="E1033" s="136"/>
    </row>
    <row r="1034" spans="5:5" s="121" customFormat="1" ht="88.5" customHeight="1" x14ac:dyDescent="0.3">
      <c r="E1034" s="136"/>
    </row>
    <row r="1035" spans="5:5" s="121" customFormat="1" ht="88.5" customHeight="1" x14ac:dyDescent="0.3">
      <c r="E1035" s="136"/>
    </row>
    <row r="1036" spans="5:5" s="121" customFormat="1" ht="88.5" customHeight="1" x14ac:dyDescent="0.3">
      <c r="E1036" s="136"/>
    </row>
    <row r="1037" spans="5:5" s="121" customFormat="1" ht="88.5" customHeight="1" x14ac:dyDescent="0.3">
      <c r="E1037" s="136"/>
    </row>
    <row r="1038" spans="5:5" s="121" customFormat="1" ht="88.5" customHeight="1" x14ac:dyDescent="0.3">
      <c r="E1038" s="136"/>
    </row>
    <row r="1039" spans="5:5" s="121" customFormat="1" ht="88.5" customHeight="1" x14ac:dyDescent="0.3">
      <c r="E1039" s="136"/>
    </row>
    <row r="1040" spans="5:5" s="121" customFormat="1" ht="88.5" customHeight="1" x14ac:dyDescent="0.3">
      <c r="E1040" s="136"/>
    </row>
    <row r="1041" spans="5:5" s="121" customFormat="1" ht="88.5" customHeight="1" x14ac:dyDescent="0.3">
      <c r="E1041" s="136"/>
    </row>
    <row r="1042" spans="5:5" s="121" customFormat="1" ht="88.5" customHeight="1" x14ac:dyDescent="0.3">
      <c r="E1042" s="136"/>
    </row>
    <row r="1043" spans="5:5" s="121" customFormat="1" ht="88.5" customHeight="1" x14ac:dyDescent="0.3">
      <c r="E1043" s="136"/>
    </row>
    <row r="1044" spans="5:5" s="121" customFormat="1" ht="88.5" customHeight="1" x14ac:dyDescent="0.3">
      <c r="E1044" s="136"/>
    </row>
    <row r="1045" spans="5:5" s="121" customFormat="1" ht="88.5" customHeight="1" x14ac:dyDescent="0.3">
      <c r="E1045" s="136"/>
    </row>
    <row r="1046" spans="5:5" s="121" customFormat="1" ht="88.5" customHeight="1" x14ac:dyDescent="0.3">
      <c r="E1046" s="136"/>
    </row>
    <row r="1047" spans="5:5" s="121" customFormat="1" ht="88.5" customHeight="1" x14ac:dyDescent="0.3">
      <c r="E1047" s="136"/>
    </row>
    <row r="1048" spans="5:5" s="121" customFormat="1" ht="88.5" customHeight="1" x14ac:dyDescent="0.3">
      <c r="E1048" s="136"/>
    </row>
    <row r="1049" spans="5:5" s="121" customFormat="1" ht="88.5" customHeight="1" x14ac:dyDescent="0.3">
      <c r="E1049" s="136"/>
    </row>
    <row r="1050" spans="5:5" s="121" customFormat="1" ht="88.5" customHeight="1" x14ac:dyDescent="0.3">
      <c r="E1050" s="136"/>
    </row>
    <row r="1051" spans="5:5" s="121" customFormat="1" ht="88.5" customHeight="1" x14ac:dyDescent="0.3">
      <c r="E1051" s="136"/>
    </row>
    <row r="1052" spans="5:5" s="121" customFormat="1" ht="88.5" customHeight="1" x14ac:dyDescent="0.3">
      <c r="E1052" s="136"/>
    </row>
    <row r="1053" spans="5:5" s="121" customFormat="1" ht="88.5" customHeight="1" x14ac:dyDescent="0.3">
      <c r="E1053" s="136"/>
    </row>
    <row r="1054" spans="5:5" s="121" customFormat="1" ht="88.5" customHeight="1" x14ac:dyDescent="0.3">
      <c r="E1054" s="136"/>
    </row>
    <row r="1055" spans="5:5" s="121" customFormat="1" ht="88.5" customHeight="1" x14ac:dyDescent="0.3">
      <c r="E1055" s="136"/>
    </row>
    <row r="1056" spans="5:5" s="121" customFormat="1" ht="88.5" customHeight="1" x14ac:dyDescent="0.3">
      <c r="E1056" s="136"/>
    </row>
    <row r="1057" spans="5:5" s="121" customFormat="1" ht="88.5" customHeight="1" x14ac:dyDescent="0.3">
      <c r="E1057" s="136"/>
    </row>
    <row r="1058" spans="5:5" s="121" customFormat="1" ht="88.5" customHeight="1" x14ac:dyDescent="0.3">
      <c r="E1058" s="136"/>
    </row>
    <row r="1059" spans="5:5" s="121" customFormat="1" ht="88.5" customHeight="1" x14ac:dyDescent="0.3">
      <c r="E1059" s="136"/>
    </row>
    <row r="1060" spans="5:5" s="121" customFormat="1" ht="88.5" customHeight="1" x14ac:dyDescent="0.3">
      <c r="E1060" s="136"/>
    </row>
    <row r="1061" spans="5:5" s="121" customFormat="1" ht="88.5" customHeight="1" x14ac:dyDescent="0.3">
      <c r="E1061" s="136"/>
    </row>
    <row r="1062" spans="5:5" s="121" customFormat="1" ht="88.5" customHeight="1" x14ac:dyDescent="0.3">
      <c r="E1062" s="136"/>
    </row>
    <row r="1063" spans="5:5" s="121" customFormat="1" ht="88.5" customHeight="1" x14ac:dyDescent="0.3">
      <c r="E1063" s="136"/>
    </row>
    <row r="1064" spans="5:5" s="121" customFormat="1" ht="88.5" customHeight="1" x14ac:dyDescent="0.3">
      <c r="E1064" s="136"/>
    </row>
    <row r="1065" spans="5:5" s="121" customFormat="1" ht="88.5" customHeight="1" x14ac:dyDescent="0.3">
      <c r="E1065" s="136"/>
    </row>
    <row r="1066" spans="5:5" s="121" customFormat="1" ht="88.5" customHeight="1" x14ac:dyDescent="0.3">
      <c r="E1066" s="136"/>
    </row>
    <row r="1067" spans="5:5" s="121" customFormat="1" ht="88.5" customHeight="1" x14ac:dyDescent="0.3">
      <c r="E1067" s="136"/>
    </row>
    <row r="1068" spans="5:5" s="121" customFormat="1" ht="88.5" customHeight="1" x14ac:dyDescent="0.3">
      <c r="E1068" s="136"/>
    </row>
    <row r="1069" spans="5:5" s="121" customFormat="1" ht="88.5" customHeight="1" x14ac:dyDescent="0.3">
      <c r="E1069" s="136"/>
    </row>
    <row r="1070" spans="5:5" s="121" customFormat="1" ht="88.5" customHeight="1" x14ac:dyDescent="0.3">
      <c r="E1070" s="136"/>
    </row>
    <row r="1071" spans="5:5" s="121" customFormat="1" ht="88.5" customHeight="1" x14ac:dyDescent="0.3">
      <c r="E1071" s="136"/>
    </row>
    <row r="1072" spans="5:5" s="121" customFormat="1" ht="88.5" customHeight="1" x14ac:dyDescent="0.3">
      <c r="E1072" s="136"/>
    </row>
    <row r="1073" spans="5:5" s="121" customFormat="1" ht="88.5" customHeight="1" x14ac:dyDescent="0.3">
      <c r="E1073" s="136"/>
    </row>
    <row r="1074" spans="5:5" s="121" customFormat="1" ht="88.5" customHeight="1" x14ac:dyDescent="0.3">
      <c r="E1074" s="136"/>
    </row>
    <row r="1075" spans="5:5" s="121" customFormat="1" ht="88.5" customHeight="1" x14ac:dyDescent="0.3">
      <c r="E1075" s="136"/>
    </row>
    <row r="1076" spans="5:5" s="121" customFormat="1" ht="88.5" customHeight="1" x14ac:dyDescent="0.3">
      <c r="E1076" s="136"/>
    </row>
    <row r="1077" spans="5:5" s="121" customFormat="1" ht="88.5" customHeight="1" x14ac:dyDescent="0.3">
      <c r="E1077" s="136"/>
    </row>
    <row r="1078" spans="5:5" s="121" customFormat="1" ht="88.5" customHeight="1" x14ac:dyDescent="0.3">
      <c r="E1078" s="136"/>
    </row>
    <row r="1079" spans="5:5" s="121" customFormat="1" ht="88.5" customHeight="1" x14ac:dyDescent="0.3">
      <c r="E1079" s="136"/>
    </row>
    <row r="1080" spans="5:5" s="121" customFormat="1" ht="88.5" customHeight="1" x14ac:dyDescent="0.3">
      <c r="E1080" s="136"/>
    </row>
    <row r="1081" spans="5:5" s="121" customFormat="1" ht="88.5" customHeight="1" x14ac:dyDescent="0.3">
      <c r="E1081" s="136"/>
    </row>
    <row r="1082" spans="5:5" s="121" customFormat="1" ht="88.5" customHeight="1" x14ac:dyDescent="0.3">
      <c r="E1082" s="136"/>
    </row>
    <row r="1083" spans="5:5" s="121" customFormat="1" ht="88.5" customHeight="1" x14ac:dyDescent="0.3">
      <c r="E1083" s="136"/>
    </row>
    <row r="1084" spans="5:5" s="121" customFormat="1" ht="88.5" customHeight="1" x14ac:dyDescent="0.3">
      <c r="E1084" s="136"/>
    </row>
    <row r="1085" spans="5:5" s="121" customFormat="1" ht="88.5" customHeight="1" x14ac:dyDescent="0.3">
      <c r="E1085" s="136"/>
    </row>
    <row r="1086" spans="5:5" s="121" customFormat="1" ht="88.5" customHeight="1" x14ac:dyDescent="0.3">
      <c r="E1086" s="136"/>
    </row>
    <row r="1087" spans="5:5" s="121" customFormat="1" ht="88.5" customHeight="1" x14ac:dyDescent="0.3">
      <c r="E1087" s="136"/>
    </row>
    <row r="1088" spans="5:5" s="121" customFormat="1" ht="88.5" customHeight="1" x14ac:dyDescent="0.3">
      <c r="E1088" s="136"/>
    </row>
    <row r="1089" spans="5:5" s="121" customFormat="1" ht="88.5" customHeight="1" x14ac:dyDescent="0.3">
      <c r="E1089" s="136"/>
    </row>
    <row r="1090" spans="5:5" s="121" customFormat="1" ht="88.5" customHeight="1" x14ac:dyDescent="0.3">
      <c r="E1090" s="136"/>
    </row>
    <row r="1091" spans="5:5" s="121" customFormat="1" ht="88.5" customHeight="1" x14ac:dyDescent="0.3">
      <c r="E1091" s="136"/>
    </row>
    <row r="1092" spans="5:5" s="121" customFormat="1" ht="88.5" customHeight="1" x14ac:dyDescent="0.3">
      <c r="E1092" s="136"/>
    </row>
    <row r="1093" spans="5:5" s="121" customFormat="1" ht="88.5" customHeight="1" x14ac:dyDescent="0.3">
      <c r="E1093" s="136"/>
    </row>
    <row r="1094" spans="5:5" s="121" customFormat="1" ht="88.5" customHeight="1" x14ac:dyDescent="0.3">
      <c r="E1094" s="136"/>
    </row>
    <row r="1095" spans="5:5" s="121" customFormat="1" ht="88.5" customHeight="1" x14ac:dyDescent="0.3">
      <c r="E1095" s="136"/>
    </row>
    <row r="1096" spans="5:5" s="121" customFormat="1" ht="88.5" customHeight="1" x14ac:dyDescent="0.3">
      <c r="E1096" s="136"/>
    </row>
    <row r="1097" spans="5:5" s="121" customFormat="1" ht="88.5" customHeight="1" x14ac:dyDescent="0.3">
      <c r="E1097" s="136"/>
    </row>
    <row r="1098" spans="5:5" s="121" customFormat="1" ht="88.5" customHeight="1" x14ac:dyDescent="0.3">
      <c r="E1098" s="136"/>
    </row>
    <row r="1099" spans="5:5" s="121" customFormat="1" ht="88.5" customHeight="1" x14ac:dyDescent="0.3">
      <c r="E1099" s="136"/>
    </row>
    <row r="1100" spans="5:5" s="121" customFormat="1" ht="88.5" customHeight="1" x14ac:dyDescent="0.3">
      <c r="E1100" s="136"/>
    </row>
    <row r="1101" spans="5:5" s="121" customFormat="1" ht="88.5" customHeight="1" x14ac:dyDescent="0.3">
      <c r="E1101" s="136"/>
    </row>
    <row r="1102" spans="5:5" s="121" customFormat="1" ht="88.5" customHeight="1" x14ac:dyDescent="0.3">
      <c r="E1102" s="136"/>
    </row>
    <row r="1103" spans="5:5" s="121" customFormat="1" ht="88.5" customHeight="1" x14ac:dyDescent="0.3">
      <c r="E1103" s="136"/>
    </row>
    <row r="1104" spans="5:5" s="121" customFormat="1" ht="88.5" customHeight="1" x14ac:dyDescent="0.3">
      <c r="E1104" s="136"/>
    </row>
    <row r="1105" spans="5:5" s="121" customFormat="1" ht="88.5" customHeight="1" x14ac:dyDescent="0.3">
      <c r="E1105" s="136"/>
    </row>
    <row r="1106" spans="5:5" s="121" customFormat="1" ht="88.5" customHeight="1" x14ac:dyDescent="0.3">
      <c r="E1106" s="136"/>
    </row>
    <row r="1107" spans="5:5" s="121" customFormat="1" ht="88.5" customHeight="1" x14ac:dyDescent="0.3">
      <c r="E1107" s="136"/>
    </row>
    <row r="1108" spans="5:5" s="121" customFormat="1" ht="88.5" customHeight="1" x14ac:dyDescent="0.3">
      <c r="E1108" s="136"/>
    </row>
    <row r="1109" spans="5:5" s="121" customFormat="1" ht="88.5" customHeight="1" x14ac:dyDescent="0.3">
      <c r="E1109" s="136"/>
    </row>
    <row r="1110" spans="5:5" s="121" customFormat="1" ht="88.5" customHeight="1" x14ac:dyDescent="0.3">
      <c r="E1110" s="136"/>
    </row>
    <row r="1111" spans="5:5" s="121" customFormat="1" ht="88.5" customHeight="1" x14ac:dyDescent="0.3">
      <c r="E1111" s="136"/>
    </row>
    <row r="1112" spans="5:5" s="121" customFormat="1" ht="88.5" customHeight="1" x14ac:dyDescent="0.3">
      <c r="E1112" s="136"/>
    </row>
    <row r="1113" spans="5:5" s="121" customFormat="1" ht="88.5" customHeight="1" x14ac:dyDescent="0.3">
      <c r="E1113" s="136"/>
    </row>
    <row r="1114" spans="5:5" s="121" customFormat="1" ht="88.5" customHeight="1" x14ac:dyDescent="0.3">
      <c r="E1114" s="136"/>
    </row>
    <row r="1115" spans="5:5" s="121" customFormat="1" ht="88.5" customHeight="1" x14ac:dyDescent="0.3">
      <c r="E1115" s="136"/>
    </row>
    <row r="1116" spans="5:5" s="121" customFormat="1" ht="88.5" customHeight="1" x14ac:dyDescent="0.3">
      <c r="E1116" s="136"/>
    </row>
    <row r="1117" spans="5:5" s="121" customFormat="1" ht="88.5" customHeight="1" x14ac:dyDescent="0.3">
      <c r="E1117" s="136"/>
    </row>
    <row r="1118" spans="5:5" s="121" customFormat="1" ht="88.5" customHeight="1" x14ac:dyDescent="0.3">
      <c r="E1118" s="136"/>
    </row>
    <row r="1119" spans="5:5" s="121" customFormat="1" ht="88.5" customHeight="1" x14ac:dyDescent="0.3">
      <c r="E1119" s="136"/>
    </row>
    <row r="1120" spans="5:5" s="121" customFormat="1" ht="88.5" customHeight="1" x14ac:dyDescent="0.3">
      <c r="E1120" s="136"/>
    </row>
    <row r="1121" spans="5:5" s="121" customFormat="1" ht="88.5" customHeight="1" x14ac:dyDescent="0.3">
      <c r="E1121" s="136"/>
    </row>
    <row r="1122" spans="5:5" s="121" customFormat="1" ht="88.5" customHeight="1" x14ac:dyDescent="0.3">
      <c r="E1122" s="136"/>
    </row>
    <row r="1123" spans="5:5" s="121" customFormat="1" ht="88.5" customHeight="1" x14ac:dyDescent="0.3">
      <c r="E1123" s="136"/>
    </row>
    <row r="1124" spans="5:5" s="121" customFormat="1" ht="88.5" customHeight="1" x14ac:dyDescent="0.3">
      <c r="E1124" s="136"/>
    </row>
    <row r="1125" spans="5:5" s="121" customFormat="1" ht="88.5" customHeight="1" x14ac:dyDescent="0.3">
      <c r="E1125" s="136"/>
    </row>
    <row r="1126" spans="5:5" s="121" customFormat="1" ht="88.5" customHeight="1" x14ac:dyDescent="0.3">
      <c r="E1126" s="136"/>
    </row>
    <row r="1127" spans="5:5" s="121" customFormat="1" ht="88.5" customHeight="1" x14ac:dyDescent="0.3">
      <c r="E1127" s="136"/>
    </row>
    <row r="1128" spans="5:5" s="121" customFormat="1" ht="88.5" customHeight="1" x14ac:dyDescent="0.3">
      <c r="E1128" s="136"/>
    </row>
    <row r="1129" spans="5:5" s="121" customFormat="1" ht="88.5" customHeight="1" x14ac:dyDescent="0.3">
      <c r="E1129" s="136"/>
    </row>
    <row r="1130" spans="5:5" s="121" customFormat="1" ht="88.5" customHeight="1" x14ac:dyDescent="0.3">
      <c r="E1130" s="136"/>
    </row>
    <row r="1131" spans="5:5" s="121" customFormat="1" ht="88.5" customHeight="1" x14ac:dyDescent="0.3">
      <c r="E1131" s="136"/>
    </row>
    <row r="1132" spans="5:5" s="121" customFormat="1" ht="88.5" customHeight="1" x14ac:dyDescent="0.3">
      <c r="E1132" s="136"/>
    </row>
    <row r="1133" spans="5:5" s="121" customFormat="1" ht="88.5" customHeight="1" x14ac:dyDescent="0.3">
      <c r="E1133" s="136"/>
    </row>
    <row r="1134" spans="5:5" s="121" customFormat="1" ht="88.5" customHeight="1" x14ac:dyDescent="0.3">
      <c r="E1134" s="136"/>
    </row>
    <row r="1135" spans="5:5" s="121" customFormat="1" ht="88.5" customHeight="1" x14ac:dyDescent="0.3">
      <c r="E1135" s="136"/>
    </row>
    <row r="1136" spans="5:5" s="121" customFormat="1" ht="88.5" customHeight="1" x14ac:dyDescent="0.3">
      <c r="E1136" s="136"/>
    </row>
    <row r="1137" spans="5:5" s="121" customFormat="1" ht="88.5" customHeight="1" x14ac:dyDescent="0.3">
      <c r="E1137" s="136"/>
    </row>
    <row r="1138" spans="5:5" s="121" customFormat="1" ht="88.5" customHeight="1" x14ac:dyDescent="0.3">
      <c r="E1138" s="136"/>
    </row>
    <row r="1139" spans="5:5" s="121" customFormat="1" ht="88.5" customHeight="1" x14ac:dyDescent="0.3">
      <c r="E1139" s="136"/>
    </row>
    <row r="1140" spans="5:5" s="121" customFormat="1" ht="88.5" customHeight="1" x14ac:dyDescent="0.3">
      <c r="E1140" s="136"/>
    </row>
    <row r="1141" spans="5:5" s="121" customFormat="1" ht="88.5" customHeight="1" x14ac:dyDescent="0.3">
      <c r="E1141" s="136"/>
    </row>
    <row r="1142" spans="5:5" s="121" customFormat="1" ht="88.5" customHeight="1" x14ac:dyDescent="0.3">
      <c r="E1142" s="136"/>
    </row>
    <row r="1143" spans="5:5" s="121" customFormat="1" ht="88.5" customHeight="1" x14ac:dyDescent="0.3">
      <c r="E1143" s="136"/>
    </row>
    <row r="1144" spans="5:5" s="121" customFormat="1" ht="88.5" customHeight="1" x14ac:dyDescent="0.3">
      <c r="E1144" s="136"/>
    </row>
    <row r="1145" spans="5:5" s="121" customFormat="1" ht="88.5" customHeight="1" x14ac:dyDescent="0.3">
      <c r="E1145" s="136"/>
    </row>
    <row r="1146" spans="5:5" s="121" customFormat="1" ht="88.5" customHeight="1" x14ac:dyDescent="0.3">
      <c r="E1146" s="136"/>
    </row>
    <row r="1147" spans="5:5" s="121" customFormat="1" ht="88.5" customHeight="1" x14ac:dyDescent="0.3">
      <c r="E1147" s="136"/>
    </row>
    <row r="1148" spans="5:5" s="121" customFormat="1" ht="88.5" customHeight="1" x14ac:dyDescent="0.3">
      <c r="E1148" s="136"/>
    </row>
    <row r="1149" spans="5:5" s="121" customFormat="1" ht="88.5" customHeight="1" x14ac:dyDescent="0.3">
      <c r="E1149" s="136"/>
    </row>
    <row r="1150" spans="5:5" s="121" customFormat="1" ht="88.5" customHeight="1" x14ac:dyDescent="0.3">
      <c r="E1150" s="136"/>
    </row>
    <row r="1151" spans="5:5" s="121" customFormat="1" ht="88.5" customHeight="1" x14ac:dyDescent="0.3">
      <c r="E1151" s="136"/>
    </row>
    <row r="1152" spans="5:5" s="121" customFormat="1" ht="88.5" customHeight="1" x14ac:dyDescent="0.3">
      <c r="E1152" s="136"/>
    </row>
    <row r="1153" spans="5:5" s="121" customFormat="1" ht="88.5" customHeight="1" x14ac:dyDescent="0.3">
      <c r="E1153" s="136"/>
    </row>
    <row r="1154" spans="5:5" s="121" customFormat="1" ht="88.5" customHeight="1" x14ac:dyDescent="0.3">
      <c r="E1154" s="136"/>
    </row>
    <row r="1155" spans="5:5" s="121" customFormat="1" ht="88.5" customHeight="1" x14ac:dyDescent="0.3">
      <c r="E1155" s="136"/>
    </row>
    <row r="1156" spans="5:5" s="121" customFormat="1" ht="88.5" customHeight="1" x14ac:dyDescent="0.3">
      <c r="E1156" s="136"/>
    </row>
    <row r="1157" spans="5:5" s="121" customFormat="1" ht="88.5" customHeight="1" x14ac:dyDescent="0.3">
      <c r="E1157" s="136"/>
    </row>
    <row r="1158" spans="5:5" s="121" customFormat="1" ht="88.5" customHeight="1" x14ac:dyDescent="0.3">
      <c r="E1158" s="136"/>
    </row>
    <row r="1159" spans="5:5" s="121" customFormat="1" ht="88.5" customHeight="1" x14ac:dyDescent="0.3">
      <c r="E1159" s="136"/>
    </row>
    <row r="1160" spans="5:5" s="121" customFormat="1" ht="88.5" customHeight="1" x14ac:dyDescent="0.3">
      <c r="E1160" s="136"/>
    </row>
    <row r="1161" spans="5:5" s="121" customFormat="1" ht="88.5" customHeight="1" x14ac:dyDescent="0.3">
      <c r="E1161" s="136"/>
    </row>
    <row r="1162" spans="5:5" s="121" customFormat="1" ht="88.5" customHeight="1" x14ac:dyDescent="0.3">
      <c r="E1162" s="136"/>
    </row>
    <row r="1163" spans="5:5" s="121" customFormat="1" ht="88.5" customHeight="1" x14ac:dyDescent="0.3">
      <c r="E1163" s="136"/>
    </row>
    <row r="1164" spans="5:5" s="121" customFormat="1" ht="88.5" customHeight="1" x14ac:dyDescent="0.3">
      <c r="E1164" s="136"/>
    </row>
    <row r="1165" spans="5:5" s="121" customFormat="1" ht="88.5" customHeight="1" x14ac:dyDescent="0.3">
      <c r="E1165" s="136"/>
    </row>
    <row r="1166" spans="5:5" s="121" customFormat="1" ht="88.5" customHeight="1" x14ac:dyDescent="0.3">
      <c r="E1166" s="136"/>
    </row>
    <row r="1167" spans="5:5" s="121" customFormat="1" ht="88.5" customHeight="1" x14ac:dyDescent="0.3">
      <c r="E1167" s="136"/>
    </row>
    <row r="1168" spans="5:5" s="121" customFormat="1" ht="88.5" customHeight="1" x14ac:dyDescent="0.3">
      <c r="E1168" s="136"/>
    </row>
    <row r="1169" spans="5:5" s="121" customFormat="1" ht="88.5" customHeight="1" x14ac:dyDescent="0.3">
      <c r="E1169" s="136"/>
    </row>
    <row r="1170" spans="5:5" s="121" customFormat="1" ht="88.5" customHeight="1" x14ac:dyDescent="0.3">
      <c r="E1170" s="136"/>
    </row>
    <row r="1171" spans="5:5" s="121" customFormat="1" ht="88.5" customHeight="1" x14ac:dyDescent="0.3">
      <c r="E1171" s="136"/>
    </row>
    <row r="1172" spans="5:5" s="121" customFormat="1" ht="88.5" customHeight="1" x14ac:dyDescent="0.3">
      <c r="E1172" s="136"/>
    </row>
    <row r="1173" spans="5:5" s="121" customFormat="1" ht="88.5" customHeight="1" x14ac:dyDescent="0.3">
      <c r="E1173" s="136"/>
    </row>
    <row r="1174" spans="5:5" s="121" customFormat="1" ht="88.5" customHeight="1" x14ac:dyDescent="0.3">
      <c r="E1174" s="136"/>
    </row>
    <row r="1175" spans="5:5" s="121" customFormat="1" ht="88.5" customHeight="1" x14ac:dyDescent="0.3">
      <c r="E1175" s="136"/>
    </row>
    <row r="1176" spans="5:5" s="121" customFormat="1" ht="88.5" customHeight="1" x14ac:dyDescent="0.3">
      <c r="E1176" s="136"/>
    </row>
    <row r="1177" spans="5:5" s="121" customFormat="1" ht="88.5" customHeight="1" x14ac:dyDescent="0.3">
      <c r="E1177" s="136"/>
    </row>
    <row r="1178" spans="5:5" s="121" customFormat="1" ht="88.5" customHeight="1" x14ac:dyDescent="0.3">
      <c r="E1178" s="136"/>
    </row>
    <row r="1179" spans="5:5" s="121" customFormat="1" ht="88.5" customHeight="1" x14ac:dyDescent="0.3">
      <c r="E1179" s="136"/>
    </row>
    <row r="1180" spans="5:5" s="121" customFormat="1" ht="88.5" customHeight="1" x14ac:dyDescent="0.3">
      <c r="E1180" s="136"/>
    </row>
    <row r="1181" spans="5:5" s="121" customFormat="1" ht="88.5" customHeight="1" x14ac:dyDescent="0.3">
      <c r="E1181" s="136"/>
    </row>
    <row r="1182" spans="5:5" s="121" customFormat="1" ht="88.5" customHeight="1" x14ac:dyDescent="0.3">
      <c r="E1182" s="136"/>
    </row>
    <row r="1183" spans="5:5" s="121" customFormat="1" ht="88.5" customHeight="1" x14ac:dyDescent="0.3">
      <c r="E1183" s="136"/>
    </row>
    <row r="1184" spans="5:5" s="121" customFormat="1" ht="88.5" customHeight="1" x14ac:dyDescent="0.3">
      <c r="E1184" s="136"/>
    </row>
    <row r="1185" spans="5:5" s="121" customFormat="1" ht="88.5" customHeight="1" x14ac:dyDescent="0.3">
      <c r="E1185" s="136"/>
    </row>
    <row r="1186" spans="5:5" s="121" customFormat="1" ht="88.5" customHeight="1" x14ac:dyDescent="0.3">
      <c r="E1186" s="136"/>
    </row>
    <row r="1187" spans="5:5" s="121" customFormat="1" ht="88.5" customHeight="1" x14ac:dyDescent="0.3">
      <c r="E1187" s="136"/>
    </row>
    <row r="1188" spans="5:5" s="121" customFormat="1" ht="88.5" customHeight="1" x14ac:dyDescent="0.3">
      <c r="E1188" s="136"/>
    </row>
    <row r="1189" spans="5:5" s="121" customFormat="1" ht="88.5" customHeight="1" x14ac:dyDescent="0.3">
      <c r="E1189" s="136"/>
    </row>
    <row r="1190" spans="5:5" s="121" customFormat="1" ht="88.5" customHeight="1" x14ac:dyDescent="0.3">
      <c r="E1190" s="136"/>
    </row>
    <row r="1191" spans="5:5" s="121" customFormat="1" ht="88.5" customHeight="1" x14ac:dyDescent="0.3">
      <c r="E1191" s="136"/>
    </row>
    <row r="1192" spans="5:5" s="121" customFormat="1" ht="88.5" customHeight="1" x14ac:dyDescent="0.3">
      <c r="E1192" s="136"/>
    </row>
    <row r="1193" spans="5:5" s="121" customFormat="1" ht="88.5" customHeight="1" x14ac:dyDescent="0.3">
      <c r="E1193" s="136"/>
    </row>
    <row r="1194" spans="5:5" s="121" customFormat="1" ht="88.5" customHeight="1" x14ac:dyDescent="0.3">
      <c r="E1194" s="136"/>
    </row>
    <row r="1195" spans="5:5" s="121" customFormat="1" ht="88.5" customHeight="1" x14ac:dyDescent="0.3">
      <c r="E1195" s="136"/>
    </row>
    <row r="1196" spans="5:5" s="121" customFormat="1" ht="88.5" customHeight="1" x14ac:dyDescent="0.3">
      <c r="E1196" s="136"/>
    </row>
    <row r="1197" spans="5:5" s="121" customFormat="1" ht="88.5" customHeight="1" x14ac:dyDescent="0.3">
      <c r="E1197" s="136"/>
    </row>
    <row r="1198" spans="5:5" s="121" customFormat="1" ht="88.5" customHeight="1" x14ac:dyDescent="0.3">
      <c r="E1198" s="136"/>
    </row>
    <row r="1199" spans="5:5" s="121" customFormat="1" ht="88.5" customHeight="1" x14ac:dyDescent="0.3">
      <c r="E1199" s="136"/>
    </row>
    <row r="1200" spans="5:5" s="121" customFormat="1" ht="88.5" customHeight="1" x14ac:dyDescent="0.3">
      <c r="E1200" s="136"/>
    </row>
    <row r="1201" spans="5:5" s="121" customFormat="1" ht="88.5" customHeight="1" x14ac:dyDescent="0.3">
      <c r="E1201" s="136"/>
    </row>
    <row r="1202" spans="5:5" s="121" customFormat="1" ht="88.5" customHeight="1" x14ac:dyDescent="0.3">
      <c r="E1202" s="136"/>
    </row>
    <row r="1203" spans="5:5" s="121" customFormat="1" ht="88.5" customHeight="1" x14ac:dyDescent="0.3">
      <c r="E1203" s="136"/>
    </row>
    <row r="1204" spans="5:5" s="121" customFormat="1" ht="88.5" customHeight="1" x14ac:dyDescent="0.3">
      <c r="E1204" s="136"/>
    </row>
    <row r="1205" spans="5:5" s="121" customFormat="1" ht="88.5" customHeight="1" x14ac:dyDescent="0.3">
      <c r="E1205" s="136"/>
    </row>
    <row r="1206" spans="5:5" s="121" customFormat="1" ht="88.5" customHeight="1" x14ac:dyDescent="0.3">
      <c r="E1206" s="136"/>
    </row>
    <row r="1207" spans="5:5" s="121" customFormat="1" ht="88.5" customHeight="1" x14ac:dyDescent="0.3">
      <c r="E1207" s="136"/>
    </row>
    <row r="1208" spans="5:5" s="121" customFormat="1" ht="88.5" customHeight="1" x14ac:dyDescent="0.3">
      <c r="E1208" s="136"/>
    </row>
    <row r="1209" spans="5:5" s="121" customFormat="1" ht="88.5" customHeight="1" x14ac:dyDescent="0.3">
      <c r="E1209" s="136"/>
    </row>
    <row r="1210" spans="5:5" s="121" customFormat="1" ht="88.5" customHeight="1" x14ac:dyDescent="0.3">
      <c r="E1210" s="136"/>
    </row>
    <row r="1211" spans="5:5" s="121" customFormat="1" ht="88.5" customHeight="1" x14ac:dyDescent="0.3">
      <c r="E1211" s="136"/>
    </row>
    <row r="1212" spans="5:5" s="121" customFormat="1" ht="88.5" customHeight="1" x14ac:dyDescent="0.3">
      <c r="E1212" s="136"/>
    </row>
    <row r="1213" spans="5:5" s="121" customFormat="1" ht="88.5" customHeight="1" x14ac:dyDescent="0.3">
      <c r="E1213" s="136"/>
    </row>
    <row r="1214" spans="5:5" s="121" customFormat="1" ht="88.5" customHeight="1" x14ac:dyDescent="0.3">
      <c r="E1214" s="136"/>
    </row>
    <row r="1215" spans="5:5" s="121" customFormat="1" ht="88.5" customHeight="1" x14ac:dyDescent="0.3">
      <c r="E1215" s="136"/>
    </row>
    <row r="1216" spans="5:5" s="121" customFormat="1" ht="88.5" customHeight="1" x14ac:dyDescent="0.3">
      <c r="E1216" s="136"/>
    </row>
    <row r="1217" spans="5:5" s="121" customFormat="1" ht="88.5" customHeight="1" x14ac:dyDescent="0.3">
      <c r="E1217" s="136"/>
    </row>
    <row r="1218" spans="5:5" s="121" customFormat="1" ht="88.5" customHeight="1" x14ac:dyDescent="0.3">
      <c r="E1218" s="136"/>
    </row>
    <row r="1219" spans="5:5" s="121" customFormat="1" ht="88.5" customHeight="1" x14ac:dyDescent="0.3">
      <c r="E1219" s="136"/>
    </row>
    <row r="1220" spans="5:5" s="121" customFormat="1" ht="88.5" customHeight="1" x14ac:dyDescent="0.3">
      <c r="E1220" s="136"/>
    </row>
    <row r="1221" spans="5:5" s="121" customFormat="1" ht="88.5" customHeight="1" x14ac:dyDescent="0.3">
      <c r="E1221" s="136"/>
    </row>
    <row r="1222" spans="5:5" s="121" customFormat="1" ht="88.5" customHeight="1" x14ac:dyDescent="0.3">
      <c r="E1222" s="136"/>
    </row>
    <row r="1223" spans="5:5" s="121" customFormat="1" ht="88.5" customHeight="1" x14ac:dyDescent="0.3">
      <c r="E1223" s="136"/>
    </row>
    <row r="1224" spans="5:5" s="121" customFormat="1" ht="88.5" customHeight="1" x14ac:dyDescent="0.3">
      <c r="E1224" s="136"/>
    </row>
    <row r="1225" spans="5:5" s="121" customFormat="1" ht="88.5" customHeight="1" x14ac:dyDescent="0.3">
      <c r="E1225" s="136"/>
    </row>
    <row r="1226" spans="5:5" s="121" customFormat="1" ht="88.5" customHeight="1" x14ac:dyDescent="0.3">
      <c r="E1226" s="136"/>
    </row>
    <row r="1227" spans="5:5" s="121" customFormat="1" ht="88.5" customHeight="1" x14ac:dyDescent="0.3">
      <c r="E1227" s="136"/>
    </row>
    <row r="1228" spans="5:5" s="121" customFormat="1" ht="88.5" customHeight="1" x14ac:dyDescent="0.3">
      <c r="E1228" s="136"/>
    </row>
    <row r="1229" spans="5:5" s="121" customFormat="1" ht="88.5" customHeight="1" x14ac:dyDescent="0.3">
      <c r="E1229" s="136"/>
    </row>
    <row r="1230" spans="5:5" s="121" customFormat="1" ht="88.5" customHeight="1" x14ac:dyDescent="0.3">
      <c r="E1230" s="136"/>
    </row>
    <row r="1231" spans="5:5" s="121" customFormat="1" ht="88.5" customHeight="1" x14ac:dyDescent="0.3">
      <c r="E1231" s="136"/>
    </row>
    <row r="1232" spans="5:5" s="121" customFormat="1" ht="88.5" customHeight="1" x14ac:dyDescent="0.3">
      <c r="E1232" s="136"/>
    </row>
    <row r="1233" spans="5:5" s="121" customFormat="1" ht="88.5" customHeight="1" x14ac:dyDescent="0.3">
      <c r="E1233" s="136"/>
    </row>
    <row r="1234" spans="5:5" s="121" customFormat="1" ht="88.5" customHeight="1" x14ac:dyDescent="0.3">
      <c r="E1234" s="136"/>
    </row>
    <row r="1235" spans="5:5" s="121" customFormat="1" ht="88.5" customHeight="1" x14ac:dyDescent="0.3">
      <c r="E1235" s="136"/>
    </row>
    <row r="1236" spans="5:5" s="121" customFormat="1" ht="88.5" customHeight="1" x14ac:dyDescent="0.3">
      <c r="E1236" s="136"/>
    </row>
    <row r="1237" spans="5:5" s="121" customFormat="1" ht="88.5" customHeight="1" x14ac:dyDescent="0.3">
      <c r="E1237" s="136"/>
    </row>
    <row r="1238" spans="5:5" s="121" customFormat="1" ht="88.5" customHeight="1" x14ac:dyDescent="0.3">
      <c r="E1238" s="136"/>
    </row>
    <row r="1239" spans="5:5" s="121" customFormat="1" ht="88.5" customHeight="1" x14ac:dyDescent="0.3">
      <c r="E1239" s="136"/>
    </row>
    <row r="1240" spans="5:5" s="121" customFormat="1" ht="88.5" customHeight="1" x14ac:dyDescent="0.3">
      <c r="E1240" s="136"/>
    </row>
    <row r="1241" spans="5:5" s="121" customFormat="1" ht="88.5" customHeight="1" x14ac:dyDescent="0.3">
      <c r="E1241" s="136"/>
    </row>
    <row r="1242" spans="5:5" s="121" customFormat="1" ht="88.5" customHeight="1" x14ac:dyDescent="0.3">
      <c r="E1242" s="136"/>
    </row>
    <row r="1243" spans="5:5" s="121" customFormat="1" ht="88.5" customHeight="1" x14ac:dyDescent="0.3">
      <c r="E1243" s="136"/>
    </row>
    <row r="1244" spans="5:5" s="121" customFormat="1" ht="88.5" customHeight="1" x14ac:dyDescent="0.3">
      <c r="E1244" s="136"/>
    </row>
    <row r="1245" spans="5:5" s="121" customFormat="1" ht="88.5" customHeight="1" x14ac:dyDescent="0.3">
      <c r="E1245" s="136"/>
    </row>
    <row r="1246" spans="5:5" s="121" customFormat="1" ht="88.5" customHeight="1" x14ac:dyDescent="0.3">
      <c r="E1246" s="136"/>
    </row>
    <row r="1247" spans="5:5" s="121" customFormat="1" ht="88.5" customHeight="1" x14ac:dyDescent="0.3">
      <c r="E1247" s="136"/>
    </row>
    <row r="1248" spans="5:5" s="121" customFormat="1" ht="88.5" customHeight="1" x14ac:dyDescent="0.3">
      <c r="E1248" s="136"/>
    </row>
    <row r="1249" spans="5:5" s="121" customFormat="1" ht="88.5" customHeight="1" x14ac:dyDescent="0.3">
      <c r="E1249" s="136"/>
    </row>
    <row r="1250" spans="5:5" s="121" customFormat="1" ht="88.5" customHeight="1" x14ac:dyDescent="0.3">
      <c r="E1250" s="136"/>
    </row>
    <row r="1251" spans="5:5" s="121" customFormat="1" ht="88.5" customHeight="1" x14ac:dyDescent="0.3">
      <c r="E1251" s="136"/>
    </row>
    <row r="1252" spans="5:5" s="121" customFormat="1" ht="88.5" customHeight="1" x14ac:dyDescent="0.3">
      <c r="E1252" s="136"/>
    </row>
    <row r="1253" spans="5:5" s="121" customFormat="1" ht="88.5" customHeight="1" x14ac:dyDescent="0.3">
      <c r="E1253" s="136"/>
    </row>
    <row r="1254" spans="5:5" s="121" customFormat="1" ht="88.5" customHeight="1" x14ac:dyDescent="0.3">
      <c r="E1254" s="136"/>
    </row>
    <row r="1255" spans="5:5" s="121" customFormat="1" ht="88.5" customHeight="1" x14ac:dyDescent="0.3">
      <c r="E1255" s="136"/>
    </row>
    <row r="1256" spans="5:5" s="121" customFormat="1" ht="88.5" customHeight="1" x14ac:dyDescent="0.3">
      <c r="E1256" s="136"/>
    </row>
    <row r="1257" spans="5:5" s="121" customFormat="1" ht="88.5" customHeight="1" x14ac:dyDescent="0.3">
      <c r="E1257" s="136"/>
    </row>
    <row r="1258" spans="5:5" s="121" customFormat="1" ht="88.5" customHeight="1" x14ac:dyDescent="0.3">
      <c r="E1258" s="136"/>
    </row>
    <row r="1259" spans="5:5" s="121" customFormat="1" ht="88.5" customHeight="1" x14ac:dyDescent="0.3">
      <c r="E1259" s="136"/>
    </row>
    <row r="1260" spans="5:5" s="121" customFormat="1" ht="88.5" customHeight="1" x14ac:dyDescent="0.3">
      <c r="E1260" s="136"/>
    </row>
    <row r="1261" spans="5:5" s="121" customFormat="1" ht="88.5" customHeight="1" x14ac:dyDescent="0.3">
      <c r="E1261" s="136"/>
    </row>
    <row r="1262" spans="5:5" s="121" customFormat="1" ht="88.5" customHeight="1" x14ac:dyDescent="0.3">
      <c r="E1262" s="136"/>
    </row>
    <row r="1263" spans="5:5" s="121" customFormat="1" ht="88.5" customHeight="1" x14ac:dyDescent="0.3">
      <c r="E1263" s="136"/>
    </row>
    <row r="1264" spans="5:5" s="121" customFormat="1" ht="88.5" customHeight="1" x14ac:dyDescent="0.3">
      <c r="E1264" s="136"/>
    </row>
    <row r="1265" spans="5:5" s="121" customFormat="1" ht="88.5" customHeight="1" x14ac:dyDescent="0.3">
      <c r="E1265" s="136"/>
    </row>
    <row r="1266" spans="5:5" s="121" customFormat="1" ht="88.5" customHeight="1" x14ac:dyDescent="0.3">
      <c r="E1266" s="136"/>
    </row>
    <row r="1267" spans="5:5" s="121" customFormat="1" ht="88.5" customHeight="1" x14ac:dyDescent="0.3">
      <c r="E1267" s="136"/>
    </row>
    <row r="1268" spans="5:5" s="121" customFormat="1" ht="88.5" customHeight="1" x14ac:dyDescent="0.3">
      <c r="E1268" s="136"/>
    </row>
    <row r="1269" spans="5:5" s="121" customFormat="1" ht="88.5" customHeight="1" x14ac:dyDescent="0.3">
      <c r="E1269" s="136"/>
    </row>
    <row r="1270" spans="5:5" s="121" customFormat="1" ht="88.5" customHeight="1" x14ac:dyDescent="0.3">
      <c r="E1270" s="136"/>
    </row>
    <row r="1271" spans="5:5" s="121" customFormat="1" ht="88.5" customHeight="1" x14ac:dyDescent="0.3">
      <c r="E1271" s="136"/>
    </row>
    <row r="1272" spans="5:5" s="121" customFormat="1" ht="88.5" customHeight="1" x14ac:dyDescent="0.3">
      <c r="E1272" s="136"/>
    </row>
    <row r="1273" spans="5:5" s="121" customFormat="1" ht="88.5" customHeight="1" x14ac:dyDescent="0.3">
      <c r="E1273" s="136"/>
    </row>
    <row r="1274" spans="5:5" s="121" customFormat="1" ht="88.5" customHeight="1" x14ac:dyDescent="0.3">
      <c r="E1274" s="136"/>
    </row>
    <row r="1275" spans="5:5" s="121" customFormat="1" ht="88.5" customHeight="1" x14ac:dyDescent="0.3">
      <c r="E1275" s="136"/>
    </row>
    <row r="1276" spans="5:5" s="121" customFormat="1" ht="88.5" customHeight="1" x14ac:dyDescent="0.3">
      <c r="E1276" s="136"/>
    </row>
    <row r="1277" spans="5:5" s="121" customFormat="1" ht="88.5" customHeight="1" x14ac:dyDescent="0.3">
      <c r="E1277" s="136"/>
    </row>
    <row r="1278" spans="5:5" s="121" customFormat="1" ht="88.5" customHeight="1" x14ac:dyDescent="0.3">
      <c r="E1278" s="136"/>
    </row>
    <row r="1279" spans="5:5" s="121" customFormat="1" ht="88.5" customHeight="1" x14ac:dyDescent="0.3">
      <c r="E1279" s="136"/>
    </row>
    <row r="1280" spans="5:5" s="121" customFormat="1" ht="88.5" customHeight="1" x14ac:dyDescent="0.3">
      <c r="E1280" s="136"/>
    </row>
    <row r="1281" spans="5:5" s="121" customFormat="1" ht="88.5" customHeight="1" x14ac:dyDescent="0.3">
      <c r="E1281" s="136"/>
    </row>
    <row r="1282" spans="5:5" s="121" customFormat="1" ht="88.5" customHeight="1" x14ac:dyDescent="0.3">
      <c r="E1282" s="136"/>
    </row>
    <row r="1283" spans="5:5" s="121" customFormat="1" ht="88.5" customHeight="1" x14ac:dyDescent="0.3">
      <c r="E1283" s="136"/>
    </row>
    <row r="1284" spans="5:5" s="121" customFormat="1" ht="88.5" customHeight="1" x14ac:dyDescent="0.3">
      <c r="E1284" s="136"/>
    </row>
    <row r="1285" spans="5:5" s="121" customFormat="1" ht="88.5" customHeight="1" x14ac:dyDescent="0.3">
      <c r="E1285" s="136"/>
    </row>
    <row r="1286" spans="5:5" s="121" customFormat="1" ht="88.5" customHeight="1" x14ac:dyDescent="0.3">
      <c r="E1286" s="136"/>
    </row>
    <row r="1287" spans="5:5" s="121" customFormat="1" ht="88.5" customHeight="1" x14ac:dyDescent="0.3">
      <c r="E1287" s="136"/>
    </row>
    <row r="1288" spans="5:5" s="121" customFormat="1" ht="88.5" customHeight="1" x14ac:dyDescent="0.3">
      <c r="E1288" s="136"/>
    </row>
    <row r="1289" spans="5:5" s="121" customFormat="1" ht="88.5" customHeight="1" x14ac:dyDescent="0.3">
      <c r="E1289" s="136"/>
    </row>
    <row r="1290" spans="5:5" s="121" customFormat="1" ht="88.5" customHeight="1" x14ac:dyDescent="0.3">
      <c r="E1290" s="136"/>
    </row>
    <row r="1291" spans="5:5" s="121" customFormat="1" ht="88.5" customHeight="1" x14ac:dyDescent="0.3">
      <c r="E1291" s="136"/>
    </row>
    <row r="1292" spans="5:5" s="121" customFormat="1" ht="88.5" customHeight="1" x14ac:dyDescent="0.3">
      <c r="E1292" s="136"/>
    </row>
    <row r="1293" spans="5:5" s="121" customFormat="1" ht="88.5" customHeight="1" x14ac:dyDescent="0.3">
      <c r="E1293" s="136"/>
    </row>
    <row r="1294" spans="5:5" s="121" customFormat="1" ht="88.5" customHeight="1" x14ac:dyDescent="0.3">
      <c r="E1294" s="136"/>
    </row>
    <row r="1295" spans="5:5" s="121" customFormat="1" ht="88.5" customHeight="1" x14ac:dyDescent="0.3">
      <c r="E1295" s="136"/>
    </row>
    <row r="1296" spans="5:5" s="121" customFormat="1" ht="88.5" customHeight="1" x14ac:dyDescent="0.3">
      <c r="E1296" s="136"/>
    </row>
    <row r="1297" spans="5:5" s="121" customFormat="1" ht="88.5" customHeight="1" x14ac:dyDescent="0.3">
      <c r="E1297" s="136"/>
    </row>
    <row r="1298" spans="5:5" s="121" customFormat="1" ht="88.5" customHeight="1" x14ac:dyDescent="0.3">
      <c r="E1298" s="136"/>
    </row>
    <row r="1299" spans="5:5" s="121" customFormat="1" ht="88.5" customHeight="1" x14ac:dyDescent="0.3">
      <c r="E1299" s="136"/>
    </row>
    <row r="1300" spans="5:5" s="121" customFormat="1" ht="88.5" customHeight="1" x14ac:dyDescent="0.3">
      <c r="E1300" s="136"/>
    </row>
    <row r="1301" spans="5:5" s="121" customFormat="1" ht="88.5" customHeight="1" x14ac:dyDescent="0.3">
      <c r="E1301" s="136"/>
    </row>
    <row r="1302" spans="5:5" s="121" customFormat="1" ht="88.5" customHeight="1" x14ac:dyDescent="0.3">
      <c r="E1302" s="136"/>
    </row>
    <row r="1303" spans="5:5" s="121" customFormat="1" ht="88.5" customHeight="1" x14ac:dyDescent="0.3">
      <c r="E1303" s="136"/>
    </row>
    <row r="1304" spans="5:5" s="121" customFormat="1" ht="88.5" customHeight="1" x14ac:dyDescent="0.3">
      <c r="E1304" s="136"/>
    </row>
    <row r="1305" spans="5:5" s="121" customFormat="1" ht="88.5" customHeight="1" x14ac:dyDescent="0.3">
      <c r="E1305" s="136"/>
    </row>
    <row r="1306" spans="5:5" s="121" customFormat="1" ht="88.5" customHeight="1" x14ac:dyDescent="0.3">
      <c r="E1306" s="136"/>
    </row>
    <row r="1307" spans="5:5" s="121" customFormat="1" ht="88.5" customHeight="1" x14ac:dyDescent="0.3">
      <c r="E1307" s="136"/>
    </row>
    <row r="1308" spans="5:5" s="121" customFormat="1" ht="88.5" customHeight="1" x14ac:dyDescent="0.3">
      <c r="E1308" s="136"/>
    </row>
    <row r="1309" spans="5:5" s="121" customFormat="1" ht="88.5" customHeight="1" x14ac:dyDescent="0.3">
      <c r="E1309" s="136"/>
    </row>
    <row r="1310" spans="5:5" s="121" customFormat="1" ht="88.5" customHeight="1" x14ac:dyDescent="0.3">
      <c r="E1310" s="136"/>
    </row>
    <row r="1311" spans="5:5" s="121" customFormat="1" ht="88.5" customHeight="1" x14ac:dyDescent="0.3">
      <c r="E1311" s="136"/>
    </row>
    <row r="1312" spans="5:5" s="121" customFormat="1" ht="88.5" customHeight="1" x14ac:dyDescent="0.3">
      <c r="E1312" s="136"/>
    </row>
    <row r="1313" spans="5:5" s="121" customFormat="1" ht="88.5" customHeight="1" x14ac:dyDescent="0.3">
      <c r="E1313" s="136"/>
    </row>
    <row r="1314" spans="5:5" s="121" customFormat="1" ht="88.5" customHeight="1" x14ac:dyDescent="0.3">
      <c r="E1314" s="136"/>
    </row>
    <row r="1315" spans="5:5" s="121" customFormat="1" ht="88.5" customHeight="1" x14ac:dyDescent="0.3">
      <c r="E1315" s="136"/>
    </row>
    <row r="1316" spans="5:5" s="121" customFormat="1" ht="88.5" customHeight="1" x14ac:dyDescent="0.3">
      <c r="E1316" s="136"/>
    </row>
    <row r="1317" spans="5:5" s="121" customFormat="1" ht="88.5" customHeight="1" x14ac:dyDescent="0.3">
      <c r="E1317" s="136"/>
    </row>
    <row r="1318" spans="5:5" s="121" customFormat="1" ht="88.5" customHeight="1" x14ac:dyDescent="0.3">
      <c r="E1318" s="136"/>
    </row>
    <row r="1319" spans="5:5" s="121" customFormat="1" ht="88.5" customHeight="1" x14ac:dyDescent="0.3">
      <c r="E1319" s="136"/>
    </row>
    <row r="1320" spans="5:5" s="121" customFormat="1" ht="88.5" customHeight="1" x14ac:dyDescent="0.3">
      <c r="E1320" s="136"/>
    </row>
    <row r="1321" spans="5:5" s="121" customFormat="1" ht="88.5" customHeight="1" x14ac:dyDescent="0.3">
      <c r="E1321" s="136"/>
    </row>
    <row r="1322" spans="5:5" s="121" customFormat="1" ht="88.5" customHeight="1" x14ac:dyDescent="0.3">
      <c r="E1322" s="136"/>
    </row>
    <row r="1323" spans="5:5" s="121" customFormat="1" ht="88.5" customHeight="1" x14ac:dyDescent="0.3">
      <c r="E1323" s="136"/>
    </row>
    <row r="1324" spans="5:5" s="121" customFormat="1" ht="88.5" customHeight="1" x14ac:dyDescent="0.3">
      <c r="E1324" s="136"/>
    </row>
    <row r="1325" spans="5:5" s="121" customFormat="1" ht="88.5" customHeight="1" x14ac:dyDescent="0.3">
      <c r="E1325" s="136"/>
    </row>
    <row r="1326" spans="5:5" s="121" customFormat="1" ht="88.5" customHeight="1" x14ac:dyDescent="0.3">
      <c r="E1326" s="136"/>
    </row>
    <row r="1327" spans="5:5" s="121" customFormat="1" ht="88.5" customHeight="1" x14ac:dyDescent="0.3">
      <c r="E1327" s="136"/>
    </row>
    <row r="1328" spans="5:5" s="121" customFormat="1" ht="88.5" customHeight="1" x14ac:dyDescent="0.3">
      <c r="E1328" s="136"/>
    </row>
    <row r="1329" spans="5:5" s="121" customFormat="1" ht="88.5" customHeight="1" x14ac:dyDescent="0.3">
      <c r="E1329" s="136"/>
    </row>
    <row r="1330" spans="5:5" s="121" customFormat="1" ht="88.5" customHeight="1" x14ac:dyDescent="0.3">
      <c r="E1330" s="136"/>
    </row>
    <row r="1331" spans="5:5" s="121" customFormat="1" ht="88.5" customHeight="1" x14ac:dyDescent="0.3">
      <c r="E1331" s="136"/>
    </row>
    <row r="1332" spans="5:5" s="121" customFormat="1" ht="88.5" customHeight="1" x14ac:dyDescent="0.3">
      <c r="E1332" s="136"/>
    </row>
    <row r="1333" spans="5:5" s="121" customFormat="1" ht="88.5" customHeight="1" x14ac:dyDescent="0.3">
      <c r="E1333" s="136"/>
    </row>
    <row r="1334" spans="5:5" s="121" customFormat="1" ht="88.5" customHeight="1" x14ac:dyDescent="0.3">
      <c r="E1334" s="136"/>
    </row>
    <row r="1335" spans="5:5" s="121" customFormat="1" ht="88.5" customHeight="1" x14ac:dyDescent="0.3">
      <c r="E1335" s="136"/>
    </row>
    <row r="1336" spans="5:5" s="121" customFormat="1" ht="88.5" customHeight="1" x14ac:dyDescent="0.3">
      <c r="E1336" s="136"/>
    </row>
    <row r="1337" spans="5:5" s="121" customFormat="1" ht="88.5" customHeight="1" x14ac:dyDescent="0.3">
      <c r="E1337" s="136"/>
    </row>
    <row r="1338" spans="5:5" s="121" customFormat="1" ht="88.5" customHeight="1" x14ac:dyDescent="0.3">
      <c r="E1338" s="136"/>
    </row>
    <row r="1339" spans="5:5" s="121" customFormat="1" ht="88.5" customHeight="1" x14ac:dyDescent="0.3">
      <c r="E1339" s="136"/>
    </row>
    <row r="1340" spans="5:5" s="121" customFormat="1" ht="88.5" customHeight="1" x14ac:dyDescent="0.3">
      <c r="E1340" s="136"/>
    </row>
    <row r="1341" spans="5:5" s="121" customFormat="1" ht="88.5" customHeight="1" x14ac:dyDescent="0.3">
      <c r="E1341" s="136"/>
    </row>
    <row r="1342" spans="5:5" s="121" customFormat="1" ht="88.5" customHeight="1" x14ac:dyDescent="0.3">
      <c r="E1342" s="136"/>
    </row>
    <row r="1343" spans="5:5" s="121" customFormat="1" ht="88.5" customHeight="1" x14ac:dyDescent="0.3">
      <c r="E1343" s="136"/>
    </row>
    <row r="1344" spans="5:5" s="121" customFormat="1" ht="88.5" customHeight="1" x14ac:dyDescent="0.3">
      <c r="E1344" s="136"/>
    </row>
    <row r="1345" spans="5:5" s="121" customFormat="1" ht="88.5" customHeight="1" x14ac:dyDescent="0.3">
      <c r="E1345" s="136"/>
    </row>
    <row r="1346" spans="5:5" s="121" customFormat="1" ht="88.5" customHeight="1" x14ac:dyDescent="0.3">
      <c r="E1346" s="136"/>
    </row>
    <row r="1347" spans="5:5" s="121" customFormat="1" ht="88.5" customHeight="1" x14ac:dyDescent="0.3">
      <c r="E1347" s="136"/>
    </row>
    <row r="1348" spans="5:5" s="121" customFormat="1" ht="88.5" customHeight="1" x14ac:dyDescent="0.3">
      <c r="E1348" s="136"/>
    </row>
    <row r="1349" spans="5:5" s="121" customFormat="1" ht="88.5" customHeight="1" x14ac:dyDescent="0.3">
      <c r="E1349" s="136"/>
    </row>
    <row r="1350" spans="5:5" s="121" customFormat="1" ht="88.5" customHeight="1" x14ac:dyDescent="0.3">
      <c r="E1350" s="136"/>
    </row>
    <row r="1351" spans="5:5" s="121" customFormat="1" ht="88.5" customHeight="1" x14ac:dyDescent="0.3">
      <c r="E1351" s="136"/>
    </row>
    <row r="1352" spans="5:5" s="121" customFormat="1" ht="88.5" customHeight="1" x14ac:dyDescent="0.3">
      <c r="E1352" s="136"/>
    </row>
    <row r="1353" spans="5:5" s="121" customFormat="1" ht="88.5" customHeight="1" x14ac:dyDescent="0.3">
      <c r="E1353" s="136"/>
    </row>
    <row r="1354" spans="5:5" s="121" customFormat="1" ht="88.5" customHeight="1" x14ac:dyDescent="0.3">
      <c r="E1354" s="136"/>
    </row>
    <row r="1355" spans="5:5" s="121" customFormat="1" ht="88.5" customHeight="1" x14ac:dyDescent="0.3">
      <c r="E1355" s="136"/>
    </row>
    <row r="1356" spans="5:5" s="121" customFormat="1" ht="88.5" customHeight="1" x14ac:dyDescent="0.3">
      <c r="E1356" s="136"/>
    </row>
    <row r="1357" spans="5:5" s="121" customFormat="1" ht="88.5" customHeight="1" x14ac:dyDescent="0.3">
      <c r="E1357" s="136"/>
    </row>
    <row r="1358" spans="5:5" s="121" customFormat="1" ht="88.5" customHeight="1" x14ac:dyDescent="0.3">
      <c r="E1358" s="136"/>
    </row>
    <row r="1359" spans="5:5" s="121" customFormat="1" ht="88.5" customHeight="1" x14ac:dyDescent="0.3">
      <c r="E1359" s="136"/>
    </row>
    <row r="1360" spans="5:5" s="121" customFormat="1" ht="88.5" customHeight="1" x14ac:dyDescent="0.3">
      <c r="E1360" s="136"/>
    </row>
    <row r="1361" spans="5:5" s="121" customFormat="1" ht="88.5" customHeight="1" x14ac:dyDescent="0.3">
      <c r="E1361" s="136"/>
    </row>
    <row r="1362" spans="5:5" s="121" customFormat="1" ht="88.5" customHeight="1" x14ac:dyDescent="0.3">
      <c r="E1362" s="136"/>
    </row>
    <row r="1363" spans="5:5" s="121" customFormat="1" ht="88.5" customHeight="1" x14ac:dyDescent="0.3">
      <c r="E1363" s="136"/>
    </row>
    <row r="1364" spans="5:5" s="121" customFormat="1" ht="88.5" customHeight="1" x14ac:dyDescent="0.3">
      <c r="E1364" s="136"/>
    </row>
    <row r="1365" spans="5:5" s="121" customFormat="1" ht="88.5" customHeight="1" x14ac:dyDescent="0.3">
      <c r="E1365" s="136"/>
    </row>
    <row r="1366" spans="5:5" s="121" customFormat="1" ht="88.5" customHeight="1" x14ac:dyDescent="0.3">
      <c r="E1366" s="136"/>
    </row>
    <row r="1367" spans="5:5" s="121" customFormat="1" ht="88.5" customHeight="1" x14ac:dyDescent="0.3">
      <c r="E1367" s="136"/>
    </row>
    <row r="1368" spans="5:5" s="121" customFormat="1" ht="88.5" customHeight="1" x14ac:dyDescent="0.3">
      <c r="E1368" s="136"/>
    </row>
    <row r="1369" spans="5:5" s="121" customFormat="1" ht="88.5" customHeight="1" x14ac:dyDescent="0.3">
      <c r="E1369" s="136"/>
    </row>
    <row r="1370" spans="5:5" s="121" customFormat="1" ht="88.5" customHeight="1" x14ac:dyDescent="0.3">
      <c r="E1370" s="136"/>
    </row>
    <row r="1371" spans="5:5" s="121" customFormat="1" ht="88.5" customHeight="1" x14ac:dyDescent="0.3">
      <c r="E1371" s="136"/>
    </row>
    <row r="1372" spans="5:5" s="121" customFormat="1" ht="88.5" customHeight="1" x14ac:dyDescent="0.3">
      <c r="E1372" s="136"/>
    </row>
    <row r="1373" spans="5:5" s="121" customFormat="1" ht="88.5" customHeight="1" x14ac:dyDescent="0.3">
      <c r="E1373" s="136"/>
    </row>
    <row r="1374" spans="5:5" s="121" customFormat="1" ht="88.5" customHeight="1" x14ac:dyDescent="0.3">
      <c r="E1374" s="136"/>
    </row>
    <row r="1375" spans="5:5" s="121" customFormat="1" ht="88.5" customHeight="1" x14ac:dyDescent="0.3">
      <c r="E1375" s="136"/>
    </row>
    <row r="1376" spans="5:5" s="121" customFormat="1" ht="88.5" customHeight="1" x14ac:dyDescent="0.3">
      <c r="E1376" s="136"/>
    </row>
    <row r="1377" spans="5:5" s="121" customFormat="1" ht="88.5" customHeight="1" x14ac:dyDescent="0.3">
      <c r="E1377" s="136"/>
    </row>
    <row r="1378" spans="5:5" s="121" customFormat="1" ht="88.5" customHeight="1" x14ac:dyDescent="0.3">
      <c r="E1378" s="136"/>
    </row>
    <row r="1379" spans="5:5" s="121" customFormat="1" ht="88.5" customHeight="1" x14ac:dyDescent="0.3">
      <c r="E1379" s="136"/>
    </row>
    <row r="1380" spans="5:5" s="121" customFormat="1" ht="88.5" customHeight="1" x14ac:dyDescent="0.3">
      <c r="E1380" s="136"/>
    </row>
    <row r="1381" spans="5:5" s="121" customFormat="1" ht="88.5" customHeight="1" x14ac:dyDescent="0.3">
      <c r="E1381" s="136"/>
    </row>
    <row r="1382" spans="5:5" s="121" customFormat="1" ht="88.5" customHeight="1" x14ac:dyDescent="0.3">
      <c r="E1382" s="136"/>
    </row>
    <row r="1383" spans="5:5" s="121" customFormat="1" ht="88.5" customHeight="1" x14ac:dyDescent="0.3">
      <c r="E1383" s="136"/>
    </row>
    <row r="1384" spans="5:5" s="121" customFormat="1" ht="88.5" customHeight="1" x14ac:dyDescent="0.3">
      <c r="E1384" s="136"/>
    </row>
    <row r="1385" spans="5:5" s="121" customFormat="1" ht="88.5" customHeight="1" x14ac:dyDescent="0.3">
      <c r="E1385" s="136"/>
    </row>
    <row r="1386" spans="5:5" s="121" customFormat="1" ht="88.5" customHeight="1" x14ac:dyDescent="0.3">
      <c r="E1386" s="136"/>
    </row>
    <row r="1387" spans="5:5" s="121" customFormat="1" ht="88.5" customHeight="1" x14ac:dyDescent="0.3">
      <c r="E1387" s="136"/>
    </row>
    <row r="1388" spans="5:5" s="121" customFormat="1" ht="88.5" customHeight="1" x14ac:dyDescent="0.3">
      <c r="E1388" s="136"/>
    </row>
    <row r="1389" spans="5:5" s="121" customFormat="1" ht="88.5" customHeight="1" x14ac:dyDescent="0.3">
      <c r="E1389" s="136"/>
    </row>
    <row r="1390" spans="5:5" s="121" customFormat="1" ht="88.5" customHeight="1" x14ac:dyDescent="0.3">
      <c r="E1390" s="136"/>
    </row>
    <row r="1391" spans="5:5" s="121" customFormat="1" ht="88.5" customHeight="1" x14ac:dyDescent="0.3">
      <c r="E1391" s="136"/>
    </row>
    <row r="1392" spans="5:5" s="121" customFormat="1" ht="88.5" customHeight="1" x14ac:dyDescent="0.3">
      <c r="E1392" s="136"/>
    </row>
    <row r="1393" spans="5:5" s="121" customFormat="1" ht="88.5" customHeight="1" x14ac:dyDescent="0.3">
      <c r="E1393" s="136"/>
    </row>
    <row r="1394" spans="5:5" s="121" customFormat="1" ht="88.5" customHeight="1" x14ac:dyDescent="0.3">
      <c r="E1394" s="136"/>
    </row>
    <row r="1395" spans="5:5" s="121" customFormat="1" ht="88.5" customHeight="1" x14ac:dyDescent="0.3">
      <c r="E1395" s="136"/>
    </row>
    <row r="1396" spans="5:5" s="121" customFormat="1" ht="88.5" customHeight="1" x14ac:dyDescent="0.3">
      <c r="E1396" s="136"/>
    </row>
    <row r="1397" spans="5:5" s="121" customFormat="1" ht="88.5" customHeight="1" x14ac:dyDescent="0.3">
      <c r="E1397" s="136"/>
    </row>
    <row r="1398" spans="5:5" s="121" customFormat="1" ht="88.5" customHeight="1" x14ac:dyDescent="0.3">
      <c r="E1398" s="136"/>
    </row>
    <row r="1399" spans="5:5" s="121" customFormat="1" ht="88.5" customHeight="1" x14ac:dyDescent="0.3">
      <c r="E1399" s="136"/>
    </row>
    <row r="1400" spans="5:5" s="121" customFormat="1" ht="88.5" customHeight="1" x14ac:dyDescent="0.3">
      <c r="E1400" s="136"/>
    </row>
    <row r="1401" spans="5:5" s="121" customFormat="1" ht="88.5" customHeight="1" x14ac:dyDescent="0.3">
      <c r="E1401" s="136"/>
    </row>
    <row r="1402" spans="5:5" s="121" customFormat="1" ht="88.5" customHeight="1" x14ac:dyDescent="0.3">
      <c r="E1402" s="136"/>
    </row>
    <row r="1403" spans="5:5" s="121" customFormat="1" ht="88.5" customHeight="1" x14ac:dyDescent="0.3">
      <c r="E1403" s="136"/>
    </row>
    <row r="1404" spans="5:5" s="121" customFormat="1" ht="88.5" customHeight="1" x14ac:dyDescent="0.3">
      <c r="E1404" s="136"/>
    </row>
    <row r="1405" spans="5:5" s="121" customFormat="1" ht="88.5" customHeight="1" x14ac:dyDescent="0.3">
      <c r="E1405" s="136"/>
    </row>
    <row r="1406" spans="5:5" s="121" customFormat="1" ht="88.5" customHeight="1" x14ac:dyDescent="0.3">
      <c r="E1406" s="136"/>
    </row>
    <row r="1407" spans="5:5" s="121" customFormat="1" ht="88.5" customHeight="1" x14ac:dyDescent="0.3">
      <c r="E1407" s="136"/>
    </row>
    <row r="1408" spans="5:5" s="121" customFormat="1" ht="88.5" customHeight="1" x14ac:dyDescent="0.3">
      <c r="E1408" s="136"/>
    </row>
    <row r="1409" spans="5:5" s="121" customFormat="1" ht="88.5" customHeight="1" x14ac:dyDescent="0.3">
      <c r="E1409" s="136"/>
    </row>
    <row r="1410" spans="5:5" s="121" customFormat="1" ht="88.5" customHeight="1" x14ac:dyDescent="0.3">
      <c r="E1410" s="136"/>
    </row>
    <row r="1411" spans="5:5" s="121" customFormat="1" ht="88.5" customHeight="1" x14ac:dyDescent="0.3">
      <c r="E1411" s="136"/>
    </row>
    <row r="1412" spans="5:5" s="121" customFormat="1" ht="88.5" customHeight="1" x14ac:dyDescent="0.3">
      <c r="E1412" s="136"/>
    </row>
    <row r="1413" spans="5:5" s="121" customFormat="1" ht="88.5" customHeight="1" x14ac:dyDescent="0.3">
      <c r="E1413" s="136"/>
    </row>
    <row r="1414" spans="5:5" s="121" customFormat="1" ht="88.5" customHeight="1" x14ac:dyDescent="0.3">
      <c r="E1414" s="136"/>
    </row>
    <row r="1415" spans="5:5" s="121" customFormat="1" ht="88.5" customHeight="1" x14ac:dyDescent="0.3">
      <c r="E1415" s="136"/>
    </row>
    <row r="1416" spans="5:5" s="121" customFormat="1" ht="88.5" customHeight="1" x14ac:dyDescent="0.3">
      <c r="E1416" s="136"/>
    </row>
    <row r="1417" spans="5:5" s="121" customFormat="1" ht="88.5" customHeight="1" x14ac:dyDescent="0.3">
      <c r="E1417" s="136"/>
    </row>
    <row r="1418" spans="5:5" s="121" customFormat="1" ht="88.5" customHeight="1" x14ac:dyDescent="0.3">
      <c r="E1418" s="136"/>
    </row>
    <row r="1419" spans="5:5" s="121" customFormat="1" ht="88.5" customHeight="1" x14ac:dyDescent="0.3">
      <c r="E1419" s="136"/>
    </row>
    <row r="1420" spans="5:5" s="121" customFormat="1" ht="88.5" customHeight="1" x14ac:dyDescent="0.3">
      <c r="E1420" s="136"/>
    </row>
    <row r="1421" spans="5:5" s="121" customFormat="1" ht="88.5" customHeight="1" x14ac:dyDescent="0.3">
      <c r="E1421" s="136"/>
    </row>
    <row r="1422" spans="5:5" s="121" customFormat="1" ht="88.5" customHeight="1" x14ac:dyDescent="0.3">
      <c r="E1422" s="136"/>
    </row>
    <row r="1423" spans="5:5" s="121" customFormat="1" ht="88.5" customHeight="1" x14ac:dyDescent="0.3">
      <c r="E1423" s="136"/>
    </row>
    <row r="1424" spans="5:5" s="121" customFormat="1" ht="88.5" customHeight="1" x14ac:dyDescent="0.3">
      <c r="E1424" s="136"/>
    </row>
    <row r="1425" spans="5:5" s="121" customFormat="1" ht="88.5" customHeight="1" x14ac:dyDescent="0.3">
      <c r="E1425" s="136"/>
    </row>
    <row r="1426" spans="5:5" s="121" customFormat="1" ht="88.5" customHeight="1" x14ac:dyDescent="0.3">
      <c r="E1426" s="136"/>
    </row>
    <row r="1427" spans="5:5" s="121" customFormat="1" ht="88.5" customHeight="1" x14ac:dyDescent="0.3">
      <c r="E1427" s="136"/>
    </row>
    <row r="1428" spans="5:5" s="121" customFormat="1" ht="88.5" customHeight="1" x14ac:dyDescent="0.3">
      <c r="E1428" s="136"/>
    </row>
    <row r="1429" spans="5:5" s="121" customFormat="1" ht="88.5" customHeight="1" x14ac:dyDescent="0.3">
      <c r="E1429" s="136"/>
    </row>
    <row r="1430" spans="5:5" s="121" customFormat="1" ht="88.5" customHeight="1" x14ac:dyDescent="0.3">
      <c r="E1430" s="136"/>
    </row>
    <row r="1431" spans="5:5" s="121" customFormat="1" ht="88.5" customHeight="1" x14ac:dyDescent="0.3">
      <c r="E1431" s="136"/>
    </row>
    <row r="1432" spans="5:5" s="121" customFormat="1" ht="88.5" customHeight="1" x14ac:dyDescent="0.3">
      <c r="E1432" s="136"/>
    </row>
    <row r="1433" spans="5:5" s="121" customFormat="1" ht="88.5" customHeight="1" x14ac:dyDescent="0.3">
      <c r="E1433" s="136"/>
    </row>
    <row r="1434" spans="5:5" s="121" customFormat="1" ht="88.5" customHeight="1" x14ac:dyDescent="0.3">
      <c r="E1434" s="136"/>
    </row>
    <row r="1435" spans="5:5" s="121" customFormat="1" ht="88.5" customHeight="1" x14ac:dyDescent="0.3">
      <c r="E1435" s="136"/>
    </row>
    <row r="1436" spans="5:5" s="121" customFormat="1" ht="88.5" customHeight="1" x14ac:dyDescent="0.3">
      <c r="E1436" s="136"/>
    </row>
    <row r="1437" spans="5:5" s="121" customFormat="1" ht="88.5" customHeight="1" x14ac:dyDescent="0.3">
      <c r="E1437" s="136"/>
    </row>
    <row r="1438" spans="5:5" s="121" customFormat="1" ht="88.5" customHeight="1" x14ac:dyDescent="0.3">
      <c r="E1438" s="136"/>
    </row>
    <row r="1439" spans="5:5" s="121" customFormat="1" ht="88.5" customHeight="1" x14ac:dyDescent="0.3">
      <c r="E1439" s="136"/>
    </row>
    <row r="1440" spans="5:5" s="121" customFormat="1" ht="88.5" customHeight="1" x14ac:dyDescent="0.3">
      <c r="E1440" s="136"/>
    </row>
    <row r="1441" spans="5:5" s="121" customFormat="1" ht="88.5" customHeight="1" x14ac:dyDescent="0.3">
      <c r="E1441" s="136"/>
    </row>
    <row r="1442" spans="5:5" s="121" customFormat="1" ht="88.5" customHeight="1" x14ac:dyDescent="0.3">
      <c r="E1442" s="136"/>
    </row>
    <row r="1443" spans="5:5" s="121" customFormat="1" ht="88.5" customHeight="1" x14ac:dyDescent="0.3">
      <c r="E1443" s="136"/>
    </row>
    <row r="1444" spans="5:5" s="121" customFormat="1" ht="88.5" customHeight="1" x14ac:dyDescent="0.3">
      <c r="E1444" s="136"/>
    </row>
    <row r="1445" spans="5:5" s="121" customFormat="1" ht="88.5" customHeight="1" x14ac:dyDescent="0.3">
      <c r="E1445" s="136"/>
    </row>
    <row r="1446" spans="5:5" s="121" customFormat="1" ht="88.5" customHeight="1" x14ac:dyDescent="0.3">
      <c r="E1446" s="136"/>
    </row>
    <row r="1447" spans="5:5" s="121" customFormat="1" ht="88.5" customHeight="1" x14ac:dyDescent="0.3">
      <c r="E1447" s="136"/>
    </row>
    <row r="1448" spans="5:5" s="121" customFormat="1" ht="88.5" customHeight="1" x14ac:dyDescent="0.3">
      <c r="E1448" s="136"/>
    </row>
    <row r="1449" spans="5:5" s="121" customFormat="1" ht="88.5" customHeight="1" x14ac:dyDescent="0.3">
      <c r="E1449" s="136"/>
    </row>
    <row r="1450" spans="5:5" s="121" customFormat="1" ht="88.5" customHeight="1" x14ac:dyDescent="0.3">
      <c r="E1450" s="136"/>
    </row>
    <row r="1451" spans="5:5" s="121" customFormat="1" ht="88.5" customHeight="1" x14ac:dyDescent="0.3">
      <c r="E1451" s="136"/>
    </row>
    <row r="1452" spans="5:5" s="121" customFormat="1" ht="88.5" customHeight="1" x14ac:dyDescent="0.3">
      <c r="E1452" s="136"/>
    </row>
    <row r="1453" spans="5:5" s="121" customFormat="1" ht="88.5" customHeight="1" x14ac:dyDescent="0.3">
      <c r="E1453" s="136"/>
    </row>
    <row r="1454" spans="5:5" s="121" customFormat="1" ht="88.5" customHeight="1" x14ac:dyDescent="0.3">
      <c r="E1454" s="136"/>
    </row>
    <row r="1455" spans="5:5" s="121" customFormat="1" ht="88.5" customHeight="1" x14ac:dyDescent="0.3">
      <c r="E1455" s="136"/>
    </row>
    <row r="1456" spans="5:5" s="121" customFormat="1" ht="88.5" customHeight="1" x14ac:dyDescent="0.3">
      <c r="E1456" s="136"/>
    </row>
    <row r="1457" spans="5:5" s="121" customFormat="1" ht="88.5" customHeight="1" x14ac:dyDescent="0.3">
      <c r="E1457" s="136"/>
    </row>
    <row r="1458" spans="5:5" s="121" customFormat="1" ht="88.5" customHeight="1" x14ac:dyDescent="0.3">
      <c r="E1458" s="136"/>
    </row>
    <row r="1459" spans="5:5" s="121" customFormat="1" ht="88.5" customHeight="1" x14ac:dyDescent="0.3">
      <c r="E1459" s="136"/>
    </row>
    <row r="1460" spans="5:5" s="121" customFormat="1" ht="88.5" customHeight="1" x14ac:dyDescent="0.3">
      <c r="E1460" s="136"/>
    </row>
    <row r="1461" spans="5:5" s="121" customFormat="1" ht="88.5" customHeight="1" x14ac:dyDescent="0.3">
      <c r="E1461" s="136"/>
    </row>
    <row r="1462" spans="5:5" s="121" customFormat="1" ht="88.5" customHeight="1" x14ac:dyDescent="0.3">
      <c r="E1462" s="136"/>
    </row>
    <row r="1463" spans="5:5" s="121" customFormat="1" ht="88.5" customHeight="1" x14ac:dyDescent="0.3">
      <c r="E1463" s="136"/>
    </row>
    <row r="1464" spans="5:5" s="121" customFormat="1" ht="88.5" customHeight="1" x14ac:dyDescent="0.3">
      <c r="E1464" s="136"/>
    </row>
    <row r="1465" spans="5:5" s="121" customFormat="1" ht="88.5" customHeight="1" x14ac:dyDescent="0.3">
      <c r="E1465" s="136"/>
    </row>
    <row r="1466" spans="5:5" s="121" customFormat="1" ht="88.5" customHeight="1" x14ac:dyDescent="0.3">
      <c r="E1466" s="136"/>
    </row>
    <row r="1467" spans="5:5" s="121" customFormat="1" ht="88.5" customHeight="1" x14ac:dyDescent="0.3">
      <c r="E1467" s="136"/>
    </row>
    <row r="1468" spans="5:5" s="121" customFormat="1" ht="88.5" customHeight="1" x14ac:dyDescent="0.3">
      <c r="E1468" s="136"/>
    </row>
    <row r="1469" spans="5:5" s="121" customFormat="1" ht="88.5" customHeight="1" x14ac:dyDescent="0.3">
      <c r="E1469" s="136"/>
    </row>
    <row r="1470" spans="5:5" s="121" customFormat="1" ht="88.5" customHeight="1" x14ac:dyDescent="0.3">
      <c r="E1470" s="136"/>
    </row>
    <row r="1471" spans="5:5" s="121" customFormat="1" ht="88.5" customHeight="1" x14ac:dyDescent="0.3">
      <c r="E1471" s="136"/>
    </row>
    <row r="1472" spans="5:5" s="121" customFormat="1" ht="88.5" customHeight="1" x14ac:dyDescent="0.3">
      <c r="E1472" s="136"/>
    </row>
    <row r="1473" spans="5:5" s="121" customFormat="1" ht="88.5" customHeight="1" x14ac:dyDescent="0.3">
      <c r="E1473" s="136"/>
    </row>
    <row r="1474" spans="5:5" s="121" customFormat="1" ht="88.5" customHeight="1" x14ac:dyDescent="0.3">
      <c r="E1474" s="136"/>
    </row>
    <row r="1475" spans="5:5" s="121" customFormat="1" ht="88.5" customHeight="1" x14ac:dyDescent="0.3">
      <c r="E1475" s="136"/>
    </row>
    <row r="1476" spans="5:5" s="121" customFormat="1" ht="88.5" customHeight="1" x14ac:dyDescent="0.3">
      <c r="E1476" s="136"/>
    </row>
    <row r="1477" spans="5:5" s="121" customFormat="1" ht="88.5" customHeight="1" x14ac:dyDescent="0.3">
      <c r="E1477" s="136"/>
    </row>
    <row r="1478" spans="5:5" s="121" customFormat="1" ht="88.5" customHeight="1" x14ac:dyDescent="0.3">
      <c r="E1478" s="136"/>
    </row>
    <row r="1479" spans="5:5" s="121" customFormat="1" ht="88.5" customHeight="1" x14ac:dyDescent="0.3">
      <c r="E1479" s="136"/>
    </row>
    <row r="1480" spans="5:5" s="121" customFormat="1" ht="88.5" customHeight="1" x14ac:dyDescent="0.3">
      <c r="E1480" s="136"/>
    </row>
    <row r="1481" spans="5:5" s="121" customFormat="1" ht="88.5" customHeight="1" x14ac:dyDescent="0.3">
      <c r="E1481" s="136"/>
    </row>
    <row r="1482" spans="5:5" s="121" customFormat="1" ht="88.5" customHeight="1" x14ac:dyDescent="0.3">
      <c r="E1482" s="136"/>
    </row>
    <row r="1483" spans="5:5" s="121" customFormat="1" ht="88.5" customHeight="1" x14ac:dyDescent="0.3">
      <c r="E1483" s="136"/>
    </row>
    <row r="1484" spans="5:5" s="121" customFormat="1" ht="88.5" customHeight="1" x14ac:dyDescent="0.3">
      <c r="E1484" s="136"/>
    </row>
    <row r="1485" spans="5:5" s="121" customFormat="1" ht="88.5" customHeight="1" x14ac:dyDescent="0.3">
      <c r="E1485" s="136"/>
    </row>
    <row r="1486" spans="5:5" s="121" customFormat="1" ht="88.5" customHeight="1" x14ac:dyDescent="0.3">
      <c r="E1486" s="136"/>
    </row>
    <row r="1487" spans="5:5" s="121" customFormat="1" ht="88.5" customHeight="1" x14ac:dyDescent="0.3">
      <c r="E1487" s="136"/>
    </row>
    <row r="1488" spans="5:5" s="121" customFormat="1" ht="88.5" customHeight="1" x14ac:dyDescent="0.3">
      <c r="E1488" s="136"/>
    </row>
    <row r="1489" spans="5:5" s="121" customFormat="1" ht="88.5" customHeight="1" x14ac:dyDescent="0.3">
      <c r="E1489" s="136"/>
    </row>
    <row r="1490" spans="5:5" s="121" customFormat="1" ht="88.5" customHeight="1" x14ac:dyDescent="0.3">
      <c r="E1490" s="136"/>
    </row>
    <row r="1491" spans="5:5" s="121" customFormat="1" ht="88.5" customHeight="1" x14ac:dyDescent="0.3">
      <c r="E1491" s="136"/>
    </row>
    <row r="1492" spans="5:5" s="121" customFormat="1" ht="88.5" customHeight="1" x14ac:dyDescent="0.3">
      <c r="E1492" s="136"/>
    </row>
    <row r="1493" spans="5:5" s="121" customFormat="1" ht="88.5" customHeight="1" x14ac:dyDescent="0.3">
      <c r="E1493" s="136"/>
    </row>
    <row r="1494" spans="5:5" s="121" customFormat="1" ht="88.5" customHeight="1" x14ac:dyDescent="0.3">
      <c r="E1494" s="136"/>
    </row>
    <row r="1495" spans="5:5" s="121" customFormat="1" ht="88.5" customHeight="1" x14ac:dyDescent="0.3">
      <c r="E1495" s="136"/>
    </row>
    <row r="1496" spans="5:5" s="121" customFormat="1" ht="88.5" customHeight="1" x14ac:dyDescent="0.3">
      <c r="E1496" s="136"/>
    </row>
    <row r="1497" spans="5:5" s="121" customFormat="1" ht="88.5" customHeight="1" x14ac:dyDescent="0.3">
      <c r="E1497" s="136"/>
    </row>
    <row r="1498" spans="5:5" s="121" customFormat="1" ht="88.5" customHeight="1" x14ac:dyDescent="0.3">
      <c r="E1498" s="136"/>
    </row>
    <row r="1499" spans="5:5" s="121" customFormat="1" ht="88.5" customHeight="1" x14ac:dyDescent="0.3">
      <c r="E1499" s="136"/>
    </row>
    <row r="1500" spans="5:5" s="121" customFormat="1" ht="88.5" customHeight="1" x14ac:dyDescent="0.3">
      <c r="E1500" s="136"/>
    </row>
    <row r="1501" spans="5:5" s="121" customFormat="1" ht="88.5" customHeight="1" x14ac:dyDescent="0.3">
      <c r="E1501" s="136"/>
    </row>
    <row r="1502" spans="5:5" s="121" customFormat="1" ht="88.5" customHeight="1" x14ac:dyDescent="0.3">
      <c r="E1502" s="136"/>
    </row>
    <row r="1503" spans="5:5" s="121" customFormat="1" ht="88.5" customHeight="1" x14ac:dyDescent="0.3">
      <c r="E1503" s="136"/>
    </row>
    <row r="1504" spans="5:5" s="121" customFormat="1" ht="88.5" customHeight="1" x14ac:dyDescent="0.3">
      <c r="E1504" s="136"/>
    </row>
    <row r="1505" spans="5:5" s="121" customFormat="1" ht="88.5" customHeight="1" x14ac:dyDescent="0.3">
      <c r="E1505" s="136"/>
    </row>
    <row r="1506" spans="5:5" s="121" customFormat="1" ht="88.5" customHeight="1" x14ac:dyDescent="0.3">
      <c r="E1506" s="136"/>
    </row>
    <row r="1507" spans="5:5" s="121" customFormat="1" ht="88.5" customHeight="1" x14ac:dyDescent="0.3">
      <c r="E1507" s="136"/>
    </row>
    <row r="1508" spans="5:5" s="121" customFormat="1" ht="88.5" customHeight="1" x14ac:dyDescent="0.3">
      <c r="E1508" s="136"/>
    </row>
    <row r="1509" spans="5:5" s="121" customFormat="1" ht="88.5" customHeight="1" x14ac:dyDescent="0.3">
      <c r="E1509" s="136"/>
    </row>
    <row r="1510" spans="5:5" s="121" customFormat="1" ht="88.5" customHeight="1" x14ac:dyDescent="0.3">
      <c r="E1510" s="136"/>
    </row>
    <row r="1511" spans="5:5" s="121" customFormat="1" ht="88.5" customHeight="1" x14ac:dyDescent="0.3">
      <c r="E1511" s="136"/>
    </row>
    <row r="1512" spans="5:5" s="121" customFormat="1" ht="88.5" customHeight="1" x14ac:dyDescent="0.3">
      <c r="E1512" s="136"/>
    </row>
    <row r="1513" spans="5:5" s="121" customFormat="1" ht="88.5" customHeight="1" x14ac:dyDescent="0.3">
      <c r="E1513" s="136"/>
    </row>
    <row r="1514" spans="5:5" s="121" customFormat="1" ht="88.5" customHeight="1" x14ac:dyDescent="0.3">
      <c r="E1514" s="136"/>
    </row>
    <row r="1515" spans="5:5" s="121" customFormat="1" ht="88.5" customHeight="1" x14ac:dyDescent="0.3">
      <c r="E1515" s="136"/>
    </row>
    <row r="1516" spans="5:5" s="121" customFormat="1" ht="88.5" customHeight="1" x14ac:dyDescent="0.3">
      <c r="E1516" s="136"/>
    </row>
    <row r="1517" spans="5:5" s="121" customFormat="1" ht="88.5" customHeight="1" x14ac:dyDescent="0.3">
      <c r="E1517" s="136"/>
    </row>
    <row r="1518" spans="5:5" s="121" customFormat="1" ht="88.5" customHeight="1" x14ac:dyDescent="0.3">
      <c r="E1518" s="136"/>
    </row>
    <row r="1519" spans="5:5" s="121" customFormat="1" ht="88.5" customHeight="1" x14ac:dyDescent="0.3">
      <c r="E1519" s="136"/>
    </row>
    <row r="1520" spans="5:5" s="121" customFormat="1" ht="88.5" customHeight="1" x14ac:dyDescent="0.3">
      <c r="E1520" s="136"/>
    </row>
    <row r="1521" spans="5:5" s="121" customFormat="1" ht="88.5" customHeight="1" x14ac:dyDescent="0.3">
      <c r="E1521" s="136"/>
    </row>
    <row r="1522" spans="5:5" s="121" customFormat="1" ht="88.5" customHeight="1" x14ac:dyDescent="0.3">
      <c r="E1522" s="136"/>
    </row>
    <row r="1523" spans="5:5" s="121" customFormat="1" ht="88.5" customHeight="1" x14ac:dyDescent="0.3">
      <c r="E1523" s="136"/>
    </row>
    <row r="1524" spans="5:5" s="121" customFormat="1" ht="88.5" customHeight="1" x14ac:dyDescent="0.3">
      <c r="E1524" s="136"/>
    </row>
    <row r="1525" spans="5:5" s="121" customFormat="1" ht="88.5" customHeight="1" x14ac:dyDescent="0.3">
      <c r="E1525" s="136"/>
    </row>
    <row r="1526" spans="5:5" s="121" customFormat="1" ht="88.5" customHeight="1" x14ac:dyDescent="0.3">
      <c r="E1526" s="136"/>
    </row>
    <row r="1527" spans="5:5" s="121" customFormat="1" ht="88.5" customHeight="1" x14ac:dyDescent="0.3">
      <c r="E1527" s="136"/>
    </row>
    <row r="1528" spans="5:5" s="121" customFormat="1" ht="88.5" customHeight="1" x14ac:dyDescent="0.3">
      <c r="E1528" s="136"/>
    </row>
    <row r="1529" spans="5:5" s="121" customFormat="1" ht="88.5" customHeight="1" x14ac:dyDescent="0.3">
      <c r="E1529" s="136"/>
    </row>
    <row r="1530" spans="5:5" s="121" customFormat="1" ht="88.5" customHeight="1" x14ac:dyDescent="0.3">
      <c r="E1530" s="136"/>
    </row>
    <row r="1531" spans="5:5" s="121" customFormat="1" ht="88.5" customHeight="1" x14ac:dyDescent="0.3">
      <c r="E1531" s="136"/>
    </row>
    <row r="1532" spans="5:5" s="121" customFormat="1" ht="88.5" customHeight="1" x14ac:dyDescent="0.3">
      <c r="E1532" s="136"/>
    </row>
    <row r="1533" spans="5:5" s="121" customFormat="1" ht="88.5" customHeight="1" x14ac:dyDescent="0.3">
      <c r="E1533" s="136"/>
    </row>
    <row r="1534" spans="5:5" s="121" customFormat="1" ht="88.5" customHeight="1" x14ac:dyDescent="0.3">
      <c r="E1534" s="136"/>
    </row>
    <row r="1535" spans="5:5" s="121" customFormat="1" ht="88.5" customHeight="1" x14ac:dyDescent="0.3">
      <c r="E1535" s="136"/>
    </row>
    <row r="1536" spans="5:5" s="121" customFormat="1" ht="88.5" customHeight="1" x14ac:dyDescent="0.3">
      <c r="E1536" s="136"/>
    </row>
    <row r="1537" spans="5:5" s="121" customFormat="1" ht="88.5" customHeight="1" x14ac:dyDescent="0.3">
      <c r="E1537" s="136"/>
    </row>
    <row r="1538" spans="5:5" s="121" customFormat="1" ht="88.5" customHeight="1" x14ac:dyDescent="0.3">
      <c r="E1538" s="136"/>
    </row>
    <row r="1539" spans="5:5" s="121" customFormat="1" ht="88.5" customHeight="1" x14ac:dyDescent="0.3">
      <c r="E1539" s="136"/>
    </row>
    <row r="1540" spans="5:5" s="121" customFormat="1" ht="88.5" customHeight="1" x14ac:dyDescent="0.3">
      <c r="E1540" s="136"/>
    </row>
    <row r="1541" spans="5:5" s="121" customFormat="1" ht="88.5" customHeight="1" x14ac:dyDescent="0.3">
      <c r="E1541" s="136"/>
    </row>
    <row r="1542" spans="5:5" s="121" customFormat="1" ht="88.5" customHeight="1" x14ac:dyDescent="0.3">
      <c r="E1542" s="136"/>
    </row>
    <row r="1543" spans="5:5" s="121" customFormat="1" ht="88.5" customHeight="1" x14ac:dyDescent="0.3">
      <c r="E1543" s="136"/>
    </row>
    <row r="1544" spans="5:5" s="121" customFormat="1" ht="88.5" customHeight="1" x14ac:dyDescent="0.3">
      <c r="E1544" s="136"/>
    </row>
    <row r="1545" spans="5:5" s="121" customFormat="1" ht="88.5" customHeight="1" x14ac:dyDescent="0.3">
      <c r="E1545" s="136"/>
    </row>
    <row r="1546" spans="5:5" s="121" customFormat="1" ht="88.5" customHeight="1" x14ac:dyDescent="0.3">
      <c r="E1546" s="136"/>
    </row>
    <row r="1547" spans="5:5" s="121" customFormat="1" ht="88.5" customHeight="1" x14ac:dyDescent="0.3">
      <c r="E1547" s="136"/>
    </row>
    <row r="1548" spans="5:5" s="121" customFormat="1" ht="88.5" customHeight="1" x14ac:dyDescent="0.3">
      <c r="E1548" s="136"/>
    </row>
    <row r="1549" spans="5:5" s="121" customFormat="1" ht="88.5" customHeight="1" x14ac:dyDescent="0.3">
      <c r="E1549" s="136"/>
    </row>
    <row r="1550" spans="5:5" s="121" customFormat="1" ht="88.5" customHeight="1" x14ac:dyDescent="0.3">
      <c r="E1550" s="136"/>
    </row>
    <row r="1551" spans="5:5" s="121" customFormat="1" ht="88.5" customHeight="1" x14ac:dyDescent="0.3">
      <c r="E1551" s="136"/>
    </row>
    <row r="1552" spans="5:5" s="121" customFormat="1" ht="88.5" customHeight="1" x14ac:dyDescent="0.3">
      <c r="E1552" s="136"/>
    </row>
    <row r="1553" spans="5:5" s="121" customFormat="1" ht="88.5" customHeight="1" x14ac:dyDescent="0.3">
      <c r="E1553" s="136"/>
    </row>
    <row r="1554" spans="5:5" s="121" customFormat="1" ht="88.5" customHeight="1" x14ac:dyDescent="0.3">
      <c r="E1554" s="136"/>
    </row>
    <row r="1555" spans="5:5" s="121" customFormat="1" ht="88.5" customHeight="1" x14ac:dyDescent="0.3">
      <c r="E1555" s="136"/>
    </row>
    <row r="1556" spans="5:5" s="121" customFormat="1" ht="88.5" customHeight="1" x14ac:dyDescent="0.3">
      <c r="E1556" s="136"/>
    </row>
    <row r="1557" spans="5:5" s="121" customFormat="1" ht="88.5" customHeight="1" x14ac:dyDescent="0.3">
      <c r="E1557" s="136"/>
    </row>
    <row r="1558" spans="5:5" s="121" customFormat="1" ht="88.5" customHeight="1" x14ac:dyDescent="0.3">
      <c r="E1558" s="136"/>
    </row>
    <row r="1559" spans="5:5" s="121" customFormat="1" ht="88.5" customHeight="1" x14ac:dyDescent="0.3">
      <c r="E1559" s="136"/>
    </row>
    <row r="1560" spans="5:5" s="121" customFormat="1" ht="88.5" customHeight="1" x14ac:dyDescent="0.3">
      <c r="E1560" s="136"/>
    </row>
    <row r="1561" spans="5:5" s="121" customFormat="1" ht="88.5" customHeight="1" x14ac:dyDescent="0.3">
      <c r="E1561" s="136"/>
    </row>
    <row r="1562" spans="5:5" s="121" customFormat="1" ht="88.5" customHeight="1" x14ac:dyDescent="0.3">
      <c r="E1562" s="136"/>
    </row>
    <row r="1563" spans="5:5" s="121" customFormat="1" ht="88.5" customHeight="1" x14ac:dyDescent="0.3">
      <c r="E1563" s="136"/>
    </row>
    <row r="1564" spans="5:5" s="121" customFormat="1" ht="88.5" customHeight="1" x14ac:dyDescent="0.3">
      <c r="E1564" s="136"/>
    </row>
    <row r="1565" spans="5:5" s="121" customFormat="1" ht="88.5" customHeight="1" x14ac:dyDescent="0.3">
      <c r="E1565" s="136"/>
    </row>
    <row r="1566" spans="5:5" s="121" customFormat="1" ht="88.5" customHeight="1" x14ac:dyDescent="0.3">
      <c r="E1566" s="136"/>
    </row>
    <row r="1567" spans="5:5" s="121" customFormat="1" ht="88.5" customHeight="1" x14ac:dyDescent="0.3">
      <c r="E1567" s="136"/>
    </row>
    <row r="1568" spans="5:5" s="121" customFormat="1" ht="88.5" customHeight="1" x14ac:dyDescent="0.3">
      <c r="E1568" s="136"/>
    </row>
    <row r="1569" spans="5:5" s="121" customFormat="1" ht="88.5" customHeight="1" x14ac:dyDescent="0.3">
      <c r="E1569" s="136"/>
    </row>
    <row r="1570" spans="5:5" s="121" customFormat="1" ht="88.5" customHeight="1" x14ac:dyDescent="0.3">
      <c r="E1570" s="136"/>
    </row>
    <row r="1571" spans="5:5" s="121" customFormat="1" ht="88.5" customHeight="1" x14ac:dyDescent="0.3">
      <c r="E1571" s="136"/>
    </row>
    <row r="1572" spans="5:5" s="121" customFormat="1" ht="88.5" customHeight="1" x14ac:dyDescent="0.3">
      <c r="E1572" s="136"/>
    </row>
    <row r="1573" spans="5:5" s="121" customFormat="1" ht="88.5" customHeight="1" x14ac:dyDescent="0.3">
      <c r="E1573" s="136"/>
    </row>
    <row r="1574" spans="5:5" s="121" customFormat="1" ht="88.5" customHeight="1" x14ac:dyDescent="0.3">
      <c r="E1574" s="136"/>
    </row>
    <row r="1575" spans="5:5" s="121" customFormat="1" ht="88.5" customHeight="1" x14ac:dyDescent="0.3">
      <c r="E1575" s="136"/>
    </row>
    <row r="1576" spans="5:5" s="121" customFormat="1" ht="88.5" customHeight="1" x14ac:dyDescent="0.3">
      <c r="E1576" s="136"/>
    </row>
    <row r="1577" spans="5:5" s="121" customFormat="1" ht="88.5" customHeight="1" x14ac:dyDescent="0.3">
      <c r="E1577" s="136"/>
    </row>
    <row r="1578" spans="5:5" s="121" customFormat="1" ht="88.5" customHeight="1" x14ac:dyDescent="0.3">
      <c r="E1578" s="136"/>
    </row>
    <row r="1579" spans="5:5" s="121" customFormat="1" ht="88.5" customHeight="1" x14ac:dyDescent="0.3">
      <c r="E1579" s="136"/>
    </row>
    <row r="1580" spans="5:5" s="121" customFormat="1" ht="88.5" customHeight="1" x14ac:dyDescent="0.3">
      <c r="E1580" s="136"/>
    </row>
    <row r="1581" spans="5:5" s="121" customFormat="1" ht="88.5" customHeight="1" x14ac:dyDescent="0.3">
      <c r="E1581" s="136"/>
    </row>
    <row r="1582" spans="5:5" s="121" customFormat="1" ht="88.5" customHeight="1" x14ac:dyDescent="0.3">
      <c r="E1582" s="136"/>
    </row>
    <row r="1583" spans="5:5" s="121" customFormat="1" ht="88.5" customHeight="1" x14ac:dyDescent="0.3">
      <c r="E1583" s="136"/>
    </row>
    <row r="1584" spans="5:5" s="121" customFormat="1" ht="88.5" customHeight="1" x14ac:dyDescent="0.3">
      <c r="E1584" s="136"/>
    </row>
    <row r="1585" spans="5:5" s="121" customFormat="1" ht="88.5" customHeight="1" x14ac:dyDescent="0.3">
      <c r="E1585" s="136"/>
    </row>
    <row r="1586" spans="5:5" s="121" customFormat="1" ht="88.5" customHeight="1" x14ac:dyDescent="0.3">
      <c r="E1586" s="136"/>
    </row>
    <row r="1587" spans="5:5" s="121" customFormat="1" ht="88.5" customHeight="1" x14ac:dyDescent="0.3">
      <c r="E1587" s="136"/>
    </row>
    <row r="1588" spans="5:5" s="121" customFormat="1" ht="88.5" customHeight="1" x14ac:dyDescent="0.3">
      <c r="E1588" s="136"/>
    </row>
    <row r="1589" spans="5:5" s="121" customFormat="1" ht="88.5" customHeight="1" x14ac:dyDescent="0.3">
      <c r="E1589" s="136"/>
    </row>
    <row r="1590" spans="5:5" s="121" customFormat="1" ht="88.5" customHeight="1" x14ac:dyDescent="0.3">
      <c r="E1590" s="136"/>
    </row>
    <row r="1591" spans="5:5" s="121" customFormat="1" ht="88.5" customHeight="1" x14ac:dyDescent="0.3">
      <c r="E1591" s="136"/>
    </row>
    <row r="1592" spans="5:5" s="121" customFormat="1" ht="88.5" customHeight="1" x14ac:dyDescent="0.3">
      <c r="E1592" s="136"/>
    </row>
    <row r="1593" spans="5:5" s="121" customFormat="1" ht="88.5" customHeight="1" x14ac:dyDescent="0.3">
      <c r="E1593" s="136"/>
    </row>
    <row r="1594" spans="5:5" s="121" customFormat="1" ht="88.5" customHeight="1" x14ac:dyDescent="0.3">
      <c r="E1594" s="136"/>
    </row>
    <row r="1595" spans="5:5" s="121" customFormat="1" ht="88.5" customHeight="1" x14ac:dyDescent="0.3">
      <c r="E1595" s="136"/>
    </row>
    <row r="1596" spans="5:5" s="121" customFormat="1" ht="88.5" customHeight="1" x14ac:dyDescent="0.3">
      <c r="E1596" s="136"/>
    </row>
    <row r="1597" spans="5:5" s="121" customFormat="1" ht="88.5" customHeight="1" x14ac:dyDescent="0.3">
      <c r="E1597" s="136"/>
    </row>
    <row r="1598" spans="5:5" s="121" customFormat="1" ht="88.5" customHeight="1" x14ac:dyDescent="0.3">
      <c r="E1598" s="136"/>
    </row>
    <row r="1599" spans="5:5" s="121" customFormat="1" ht="88.5" customHeight="1" x14ac:dyDescent="0.3">
      <c r="E1599" s="136"/>
    </row>
    <row r="1600" spans="5:5" s="121" customFormat="1" ht="88.5" customHeight="1" x14ac:dyDescent="0.3">
      <c r="E1600" s="136"/>
    </row>
    <row r="1601" spans="5:5" s="121" customFormat="1" ht="88.5" customHeight="1" x14ac:dyDescent="0.3">
      <c r="E1601" s="136"/>
    </row>
    <row r="1602" spans="5:5" s="121" customFormat="1" ht="88.5" customHeight="1" x14ac:dyDescent="0.3">
      <c r="E1602" s="136"/>
    </row>
    <row r="1603" spans="5:5" s="121" customFormat="1" ht="88.5" customHeight="1" x14ac:dyDescent="0.3">
      <c r="E1603" s="136"/>
    </row>
    <row r="1604" spans="5:5" s="121" customFormat="1" ht="88.5" customHeight="1" x14ac:dyDescent="0.3">
      <c r="E1604" s="136"/>
    </row>
    <row r="1605" spans="5:5" s="121" customFormat="1" ht="88.5" customHeight="1" x14ac:dyDescent="0.3">
      <c r="E1605" s="136"/>
    </row>
    <row r="1606" spans="5:5" s="121" customFormat="1" ht="88.5" customHeight="1" x14ac:dyDescent="0.3">
      <c r="E1606" s="136"/>
    </row>
    <row r="1607" spans="5:5" s="121" customFormat="1" ht="88.5" customHeight="1" x14ac:dyDescent="0.3">
      <c r="E1607" s="136"/>
    </row>
    <row r="1608" spans="5:5" s="121" customFormat="1" ht="88.5" customHeight="1" x14ac:dyDescent="0.3">
      <c r="E1608" s="136"/>
    </row>
    <row r="1609" spans="5:5" s="121" customFormat="1" ht="88.5" customHeight="1" x14ac:dyDescent="0.3">
      <c r="E1609" s="136"/>
    </row>
    <row r="1610" spans="5:5" s="121" customFormat="1" ht="88.5" customHeight="1" x14ac:dyDescent="0.3">
      <c r="E1610" s="136"/>
    </row>
    <row r="1611" spans="5:5" s="121" customFormat="1" ht="88.5" customHeight="1" x14ac:dyDescent="0.3">
      <c r="E1611" s="136"/>
    </row>
    <row r="1612" spans="5:5" s="121" customFormat="1" ht="88.5" customHeight="1" x14ac:dyDescent="0.3">
      <c r="E1612" s="136"/>
    </row>
    <row r="1613" spans="5:5" s="121" customFormat="1" ht="88.5" customHeight="1" x14ac:dyDescent="0.3">
      <c r="E1613" s="136"/>
    </row>
    <row r="1614" spans="5:5" s="121" customFormat="1" ht="88.5" customHeight="1" x14ac:dyDescent="0.3">
      <c r="E1614" s="136"/>
    </row>
    <row r="1615" spans="5:5" s="121" customFormat="1" ht="88.5" customHeight="1" x14ac:dyDescent="0.3">
      <c r="E1615" s="136"/>
    </row>
    <row r="1616" spans="5:5" s="121" customFormat="1" ht="88.5" customHeight="1" x14ac:dyDescent="0.3">
      <c r="E1616" s="136"/>
    </row>
    <row r="1617" spans="5:5" s="121" customFormat="1" ht="88.5" customHeight="1" x14ac:dyDescent="0.3">
      <c r="E1617" s="136"/>
    </row>
    <row r="1618" spans="5:5" s="121" customFormat="1" ht="88.5" customHeight="1" x14ac:dyDescent="0.3">
      <c r="E1618" s="136"/>
    </row>
    <row r="1619" spans="5:5" s="121" customFormat="1" ht="88.5" customHeight="1" x14ac:dyDescent="0.3">
      <c r="E1619" s="136"/>
    </row>
    <row r="1620" spans="5:5" s="121" customFormat="1" ht="88.5" customHeight="1" x14ac:dyDescent="0.3">
      <c r="E1620" s="136"/>
    </row>
    <row r="1621" spans="5:5" s="121" customFormat="1" ht="88.5" customHeight="1" x14ac:dyDescent="0.3">
      <c r="E1621" s="136"/>
    </row>
    <row r="1622" spans="5:5" s="121" customFormat="1" ht="88.5" customHeight="1" x14ac:dyDescent="0.3">
      <c r="E1622" s="136"/>
    </row>
    <row r="1623" spans="5:5" s="121" customFormat="1" ht="88.5" customHeight="1" x14ac:dyDescent="0.3">
      <c r="E1623" s="136"/>
    </row>
    <row r="1624" spans="5:5" s="121" customFormat="1" ht="88.5" customHeight="1" x14ac:dyDescent="0.3">
      <c r="E1624" s="136"/>
    </row>
    <row r="1625" spans="5:5" s="121" customFormat="1" ht="88.5" customHeight="1" x14ac:dyDescent="0.3">
      <c r="E1625" s="136"/>
    </row>
    <row r="1626" spans="5:5" s="121" customFormat="1" ht="88.5" customHeight="1" x14ac:dyDescent="0.3">
      <c r="E1626" s="136"/>
    </row>
    <row r="1627" spans="5:5" s="121" customFormat="1" ht="88.5" customHeight="1" x14ac:dyDescent="0.3">
      <c r="E1627" s="136"/>
    </row>
    <row r="1628" spans="5:5" s="121" customFormat="1" ht="88.5" customHeight="1" x14ac:dyDescent="0.3">
      <c r="E1628" s="136"/>
    </row>
    <row r="1629" spans="5:5" s="121" customFormat="1" ht="88.5" customHeight="1" x14ac:dyDescent="0.3">
      <c r="E1629" s="136"/>
    </row>
    <row r="1630" spans="5:5" s="121" customFormat="1" ht="88.5" customHeight="1" x14ac:dyDescent="0.3">
      <c r="E1630" s="136"/>
    </row>
    <row r="1631" spans="5:5" s="121" customFormat="1" ht="88.5" customHeight="1" x14ac:dyDescent="0.3">
      <c r="E1631" s="136"/>
    </row>
    <row r="1632" spans="5:5" s="121" customFormat="1" ht="88.5" customHeight="1" x14ac:dyDescent="0.3">
      <c r="E1632" s="136"/>
    </row>
    <row r="1633" spans="5:5" s="121" customFormat="1" ht="88.5" customHeight="1" x14ac:dyDescent="0.3">
      <c r="E1633" s="136"/>
    </row>
    <row r="1634" spans="5:5" s="121" customFormat="1" ht="88.5" customHeight="1" x14ac:dyDescent="0.3">
      <c r="E1634" s="136"/>
    </row>
    <row r="1635" spans="5:5" s="121" customFormat="1" ht="88.5" customHeight="1" x14ac:dyDescent="0.3">
      <c r="E1635" s="136"/>
    </row>
    <row r="1636" spans="5:5" s="121" customFormat="1" ht="88.5" customHeight="1" x14ac:dyDescent="0.3">
      <c r="E1636" s="136"/>
    </row>
    <row r="1637" spans="5:5" s="121" customFormat="1" ht="88.5" customHeight="1" x14ac:dyDescent="0.3">
      <c r="E1637" s="136"/>
    </row>
    <row r="1638" spans="5:5" s="121" customFormat="1" ht="88.5" customHeight="1" x14ac:dyDescent="0.3">
      <c r="E1638" s="136"/>
    </row>
    <row r="1639" spans="5:5" s="121" customFormat="1" ht="88.5" customHeight="1" x14ac:dyDescent="0.3">
      <c r="E1639" s="136"/>
    </row>
    <row r="1640" spans="5:5" s="121" customFormat="1" ht="88.5" customHeight="1" x14ac:dyDescent="0.3">
      <c r="E1640" s="136"/>
    </row>
    <row r="1641" spans="5:5" s="121" customFormat="1" ht="88.5" customHeight="1" x14ac:dyDescent="0.3">
      <c r="E1641" s="136"/>
    </row>
    <row r="1642" spans="5:5" s="121" customFormat="1" ht="88.5" customHeight="1" x14ac:dyDescent="0.3">
      <c r="E1642" s="136"/>
    </row>
    <row r="1643" spans="5:5" s="121" customFormat="1" ht="88.5" customHeight="1" x14ac:dyDescent="0.3">
      <c r="E1643" s="136"/>
    </row>
    <row r="1644" spans="5:5" s="121" customFormat="1" ht="88.5" customHeight="1" x14ac:dyDescent="0.3">
      <c r="E1644" s="136"/>
    </row>
    <row r="1645" spans="5:5" s="121" customFormat="1" ht="88.5" customHeight="1" x14ac:dyDescent="0.3">
      <c r="E1645" s="136"/>
    </row>
    <row r="1646" spans="5:5" s="121" customFormat="1" ht="88.5" customHeight="1" x14ac:dyDescent="0.3">
      <c r="E1646" s="136"/>
    </row>
    <row r="1647" spans="5:5" s="121" customFormat="1" ht="88.5" customHeight="1" x14ac:dyDescent="0.3">
      <c r="E1647" s="136"/>
    </row>
    <row r="1648" spans="5:5" s="121" customFormat="1" ht="88.5" customHeight="1" x14ac:dyDescent="0.3">
      <c r="E1648" s="136"/>
    </row>
    <row r="1649" spans="5:5" s="121" customFormat="1" ht="88.5" customHeight="1" x14ac:dyDescent="0.3">
      <c r="E1649" s="136"/>
    </row>
    <row r="1650" spans="5:5" s="121" customFormat="1" ht="88.5" customHeight="1" x14ac:dyDescent="0.3">
      <c r="E1650" s="136"/>
    </row>
    <row r="1651" spans="5:5" s="121" customFormat="1" ht="88.5" customHeight="1" x14ac:dyDescent="0.3">
      <c r="E1651" s="136"/>
    </row>
    <row r="1652" spans="5:5" s="121" customFormat="1" ht="88.5" customHeight="1" x14ac:dyDescent="0.3">
      <c r="E1652" s="136"/>
    </row>
    <row r="1653" spans="5:5" s="121" customFormat="1" ht="88.5" customHeight="1" x14ac:dyDescent="0.3">
      <c r="E1653" s="136"/>
    </row>
    <row r="1654" spans="5:5" s="121" customFormat="1" ht="88.5" customHeight="1" x14ac:dyDescent="0.3">
      <c r="E1654" s="136"/>
    </row>
    <row r="1655" spans="5:5" s="121" customFormat="1" ht="88.5" customHeight="1" x14ac:dyDescent="0.3">
      <c r="E1655" s="136"/>
    </row>
    <row r="1656" spans="5:5" s="121" customFormat="1" ht="88.5" customHeight="1" x14ac:dyDescent="0.3">
      <c r="E1656" s="136"/>
    </row>
    <row r="1657" spans="5:5" s="121" customFormat="1" ht="88.5" customHeight="1" x14ac:dyDescent="0.3">
      <c r="E1657" s="136"/>
    </row>
    <row r="1658" spans="5:5" s="121" customFormat="1" ht="88.5" customHeight="1" x14ac:dyDescent="0.3">
      <c r="E1658" s="136"/>
    </row>
    <row r="1659" spans="5:5" s="121" customFormat="1" ht="88.5" customHeight="1" x14ac:dyDescent="0.3">
      <c r="E1659" s="136"/>
    </row>
    <row r="1660" spans="5:5" s="121" customFormat="1" ht="88.5" customHeight="1" x14ac:dyDescent="0.3">
      <c r="E1660" s="136"/>
    </row>
    <row r="1661" spans="5:5" s="121" customFormat="1" ht="88.5" customHeight="1" x14ac:dyDescent="0.3">
      <c r="E1661" s="136"/>
    </row>
    <row r="1662" spans="5:5" s="121" customFormat="1" ht="88.5" customHeight="1" x14ac:dyDescent="0.3">
      <c r="E1662" s="136"/>
    </row>
    <row r="1663" spans="5:5" s="121" customFormat="1" ht="88.5" customHeight="1" x14ac:dyDescent="0.3">
      <c r="E1663" s="136"/>
    </row>
    <row r="1664" spans="5:5" s="121" customFormat="1" ht="88.5" customHeight="1" x14ac:dyDescent="0.3">
      <c r="E1664" s="136"/>
    </row>
    <row r="1665" spans="5:5" s="121" customFormat="1" ht="88.5" customHeight="1" x14ac:dyDescent="0.3">
      <c r="E1665" s="136"/>
    </row>
    <row r="1666" spans="5:5" s="121" customFormat="1" ht="88.5" customHeight="1" x14ac:dyDescent="0.3">
      <c r="E1666" s="136"/>
    </row>
    <row r="1667" spans="5:5" s="121" customFormat="1" ht="88.5" customHeight="1" x14ac:dyDescent="0.3">
      <c r="E1667" s="136"/>
    </row>
    <row r="1668" spans="5:5" s="121" customFormat="1" ht="88.5" customHeight="1" x14ac:dyDescent="0.3">
      <c r="E1668" s="136"/>
    </row>
    <row r="1669" spans="5:5" s="121" customFormat="1" ht="88.5" customHeight="1" x14ac:dyDescent="0.3">
      <c r="E1669" s="136"/>
    </row>
    <row r="1670" spans="5:5" s="121" customFormat="1" ht="88.5" customHeight="1" x14ac:dyDescent="0.3">
      <c r="E1670" s="136"/>
    </row>
    <row r="1671" spans="5:5" s="121" customFormat="1" ht="88.5" customHeight="1" x14ac:dyDescent="0.3">
      <c r="E1671" s="136"/>
    </row>
    <row r="1672" spans="5:5" s="121" customFormat="1" ht="88.5" customHeight="1" x14ac:dyDescent="0.3">
      <c r="E1672" s="136"/>
    </row>
    <row r="1673" spans="5:5" s="121" customFormat="1" ht="88.5" customHeight="1" x14ac:dyDescent="0.3">
      <c r="E1673" s="136"/>
    </row>
    <row r="1674" spans="5:5" s="121" customFormat="1" ht="88.5" customHeight="1" x14ac:dyDescent="0.3">
      <c r="E1674" s="136"/>
    </row>
    <row r="1675" spans="5:5" s="121" customFormat="1" ht="88.5" customHeight="1" x14ac:dyDescent="0.3">
      <c r="E1675" s="136"/>
    </row>
    <row r="1676" spans="5:5" s="121" customFormat="1" ht="88.5" customHeight="1" x14ac:dyDescent="0.3">
      <c r="E1676" s="136"/>
    </row>
    <row r="1677" spans="5:5" s="121" customFormat="1" ht="88.5" customHeight="1" x14ac:dyDescent="0.3">
      <c r="E1677" s="136"/>
    </row>
    <row r="1678" spans="5:5" s="121" customFormat="1" ht="88.5" customHeight="1" x14ac:dyDescent="0.3">
      <c r="E1678" s="136"/>
    </row>
    <row r="1679" spans="5:5" s="121" customFormat="1" ht="88.5" customHeight="1" x14ac:dyDescent="0.3">
      <c r="E1679" s="136"/>
    </row>
    <row r="1680" spans="5:5" s="121" customFormat="1" ht="88.5" customHeight="1" x14ac:dyDescent="0.3">
      <c r="E1680" s="136"/>
    </row>
    <row r="1681" spans="5:5" s="121" customFormat="1" ht="88.5" customHeight="1" x14ac:dyDescent="0.3">
      <c r="E1681" s="136"/>
    </row>
    <row r="1682" spans="5:5" s="121" customFormat="1" ht="88.5" customHeight="1" x14ac:dyDescent="0.3">
      <c r="E1682" s="136"/>
    </row>
    <row r="1683" spans="5:5" s="121" customFormat="1" ht="88.5" customHeight="1" x14ac:dyDescent="0.3">
      <c r="E1683" s="136"/>
    </row>
    <row r="1684" spans="5:5" s="121" customFormat="1" ht="88.5" customHeight="1" x14ac:dyDescent="0.3">
      <c r="E1684" s="136"/>
    </row>
    <row r="1685" spans="5:5" s="121" customFormat="1" ht="88.5" customHeight="1" x14ac:dyDescent="0.3">
      <c r="E1685" s="136"/>
    </row>
    <row r="1686" spans="5:5" s="121" customFormat="1" ht="88.5" customHeight="1" x14ac:dyDescent="0.3">
      <c r="E1686" s="136"/>
    </row>
    <row r="1687" spans="5:5" s="121" customFormat="1" ht="88.5" customHeight="1" x14ac:dyDescent="0.3">
      <c r="E1687" s="136"/>
    </row>
    <row r="1688" spans="5:5" s="121" customFormat="1" ht="88.5" customHeight="1" x14ac:dyDescent="0.3">
      <c r="E1688" s="136"/>
    </row>
    <row r="1689" spans="5:5" s="121" customFormat="1" ht="88.5" customHeight="1" x14ac:dyDescent="0.3">
      <c r="E1689" s="136"/>
    </row>
    <row r="1690" spans="5:5" s="121" customFormat="1" ht="88.5" customHeight="1" x14ac:dyDescent="0.3">
      <c r="E1690" s="136"/>
    </row>
    <row r="1691" spans="5:5" s="121" customFormat="1" ht="88.5" customHeight="1" x14ac:dyDescent="0.3">
      <c r="E1691" s="136"/>
    </row>
    <row r="1692" spans="5:5" s="121" customFormat="1" ht="88.5" customHeight="1" x14ac:dyDescent="0.3">
      <c r="E1692" s="136"/>
    </row>
    <row r="1693" spans="5:5" s="121" customFormat="1" ht="88.5" customHeight="1" x14ac:dyDescent="0.3">
      <c r="E1693" s="136"/>
    </row>
    <row r="1694" spans="5:5" s="121" customFormat="1" ht="88.5" customHeight="1" x14ac:dyDescent="0.3">
      <c r="E1694" s="136"/>
    </row>
    <row r="1695" spans="5:5" s="121" customFormat="1" ht="88.5" customHeight="1" x14ac:dyDescent="0.3">
      <c r="E1695" s="136"/>
    </row>
    <row r="1696" spans="5:5" s="121" customFormat="1" ht="88.5" customHeight="1" x14ac:dyDescent="0.3">
      <c r="E1696" s="136"/>
    </row>
    <row r="1697" spans="5:5" s="121" customFormat="1" ht="88.5" customHeight="1" x14ac:dyDescent="0.3">
      <c r="E1697" s="136"/>
    </row>
    <row r="1698" spans="5:5" s="121" customFormat="1" ht="88.5" customHeight="1" x14ac:dyDescent="0.3">
      <c r="E1698" s="136"/>
    </row>
    <row r="1699" spans="5:5" s="121" customFormat="1" ht="88.5" customHeight="1" x14ac:dyDescent="0.3">
      <c r="E1699" s="136"/>
    </row>
    <row r="1700" spans="5:5" s="121" customFormat="1" ht="88.5" customHeight="1" x14ac:dyDescent="0.3">
      <c r="E1700" s="136"/>
    </row>
    <row r="1701" spans="5:5" s="121" customFormat="1" ht="88.5" customHeight="1" x14ac:dyDescent="0.3">
      <c r="E1701" s="136"/>
    </row>
    <row r="1702" spans="5:5" s="121" customFormat="1" ht="88.5" customHeight="1" x14ac:dyDescent="0.3">
      <c r="E1702" s="136"/>
    </row>
    <row r="1703" spans="5:5" s="121" customFormat="1" ht="88.5" customHeight="1" x14ac:dyDescent="0.3">
      <c r="E1703" s="136"/>
    </row>
    <row r="1704" spans="5:5" s="121" customFormat="1" ht="88.5" customHeight="1" x14ac:dyDescent="0.3">
      <c r="E1704" s="136"/>
    </row>
    <row r="1705" spans="5:5" s="121" customFormat="1" ht="88.5" customHeight="1" x14ac:dyDescent="0.3">
      <c r="E1705" s="136"/>
    </row>
    <row r="1706" spans="5:5" s="121" customFormat="1" ht="88.5" customHeight="1" x14ac:dyDescent="0.3">
      <c r="E1706" s="136"/>
    </row>
    <row r="1707" spans="5:5" s="121" customFormat="1" ht="88.5" customHeight="1" x14ac:dyDescent="0.3">
      <c r="E1707" s="136"/>
    </row>
    <row r="1708" spans="5:5" s="121" customFormat="1" ht="88.5" customHeight="1" x14ac:dyDescent="0.3">
      <c r="E1708" s="136"/>
    </row>
    <row r="1709" spans="5:5" s="121" customFormat="1" ht="88.5" customHeight="1" x14ac:dyDescent="0.3">
      <c r="E1709" s="136"/>
    </row>
    <row r="1710" spans="5:5" s="121" customFormat="1" ht="88.5" customHeight="1" x14ac:dyDescent="0.3">
      <c r="E1710" s="136"/>
    </row>
    <row r="1711" spans="5:5" s="121" customFormat="1" ht="88.5" customHeight="1" x14ac:dyDescent="0.3">
      <c r="E1711" s="136"/>
    </row>
    <row r="1712" spans="5:5" s="121" customFormat="1" ht="88.5" customHeight="1" x14ac:dyDescent="0.3">
      <c r="E1712" s="136"/>
    </row>
    <row r="1713" spans="5:5" s="121" customFormat="1" ht="88.5" customHeight="1" x14ac:dyDescent="0.3">
      <c r="E1713" s="136"/>
    </row>
    <row r="1714" spans="5:5" s="121" customFormat="1" ht="88.5" customHeight="1" x14ac:dyDescent="0.3">
      <c r="E1714" s="136"/>
    </row>
    <row r="1715" spans="5:5" s="121" customFormat="1" ht="88.5" customHeight="1" x14ac:dyDescent="0.3">
      <c r="E1715" s="136"/>
    </row>
    <row r="1716" spans="5:5" s="121" customFormat="1" ht="88.5" customHeight="1" x14ac:dyDescent="0.3">
      <c r="E1716" s="136"/>
    </row>
    <row r="1717" spans="5:5" s="121" customFormat="1" ht="88.5" customHeight="1" x14ac:dyDescent="0.3">
      <c r="E1717" s="136"/>
    </row>
    <row r="1718" spans="5:5" s="121" customFormat="1" ht="88.5" customHeight="1" x14ac:dyDescent="0.3">
      <c r="E1718" s="136"/>
    </row>
    <row r="1719" spans="5:5" s="121" customFormat="1" ht="88.5" customHeight="1" x14ac:dyDescent="0.3">
      <c r="E1719" s="136"/>
    </row>
    <row r="1720" spans="5:5" s="121" customFormat="1" ht="88.5" customHeight="1" x14ac:dyDescent="0.3">
      <c r="E1720" s="136"/>
    </row>
    <row r="1721" spans="5:5" s="121" customFormat="1" ht="88.5" customHeight="1" x14ac:dyDescent="0.3">
      <c r="E1721" s="136"/>
    </row>
    <row r="1722" spans="5:5" s="121" customFormat="1" ht="88.5" customHeight="1" x14ac:dyDescent="0.3">
      <c r="E1722" s="136"/>
    </row>
    <row r="1723" spans="5:5" s="121" customFormat="1" ht="88.5" customHeight="1" x14ac:dyDescent="0.3">
      <c r="E1723" s="136"/>
    </row>
    <row r="1724" spans="5:5" s="121" customFormat="1" ht="88.5" customHeight="1" x14ac:dyDescent="0.3">
      <c r="E1724" s="136"/>
    </row>
    <row r="1725" spans="5:5" s="121" customFormat="1" ht="88.5" customHeight="1" x14ac:dyDescent="0.3">
      <c r="E1725" s="136"/>
    </row>
    <row r="1726" spans="5:5" s="121" customFormat="1" ht="88.5" customHeight="1" x14ac:dyDescent="0.3">
      <c r="E1726" s="136"/>
    </row>
    <row r="1727" spans="5:5" s="121" customFormat="1" ht="88.5" customHeight="1" x14ac:dyDescent="0.3">
      <c r="E1727" s="136"/>
    </row>
    <row r="1728" spans="5:5" s="121" customFormat="1" ht="88.5" customHeight="1" x14ac:dyDescent="0.3">
      <c r="E1728" s="136"/>
    </row>
    <row r="1729" spans="5:5" s="121" customFormat="1" ht="88.5" customHeight="1" x14ac:dyDescent="0.3">
      <c r="E1729" s="136"/>
    </row>
    <row r="1730" spans="5:5" s="121" customFormat="1" ht="88.5" customHeight="1" x14ac:dyDescent="0.3">
      <c r="E1730" s="136"/>
    </row>
    <row r="1731" spans="5:5" s="121" customFormat="1" ht="88.5" customHeight="1" x14ac:dyDescent="0.3">
      <c r="E1731" s="136"/>
    </row>
    <row r="1732" spans="5:5" s="121" customFormat="1" ht="88.5" customHeight="1" x14ac:dyDescent="0.3">
      <c r="E1732" s="136"/>
    </row>
    <row r="1733" spans="5:5" s="121" customFormat="1" ht="88.5" customHeight="1" x14ac:dyDescent="0.3">
      <c r="E1733" s="136"/>
    </row>
    <row r="1734" spans="5:5" s="121" customFormat="1" ht="88.5" customHeight="1" x14ac:dyDescent="0.3">
      <c r="E1734" s="136"/>
    </row>
    <row r="1735" spans="5:5" s="121" customFormat="1" ht="88.5" customHeight="1" x14ac:dyDescent="0.3">
      <c r="E1735" s="136"/>
    </row>
    <row r="1736" spans="5:5" s="121" customFormat="1" ht="88.5" customHeight="1" x14ac:dyDescent="0.3">
      <c r="E1736" s="136"/>
    </row>
    <row r="1737" spans="5:5" s="121" customFormat="1" ht="88.5" customHeight="1" x14ac:dyDescent="0.3">
      <c r="E1737" s="136"/>
    </row>
    <row r="1738" spans="5:5" s="121" customFormat="1" ht="88.5" customHeight="1" x14ac:dyDescent="0.3">
      <c r="E1738" s="136"/>
    </row>
    <row r="1739" spans="5:5" s="121" customFormat="1" ht="88.5" customHeight="1" x14ac:dyDescent="0.3">
      <c r="E1739" s="136"/>
    </row>
    <row r="1740" spans="5:5" s="121" customFormat="1" ht="88.5" customHeight="1" x14ac:dyDescent="0.3">
      <c r="E1740" s="136"/>
    </row>
    <row r="1741" spans="5:5" s="121" customFormat="1" ht="88.5" customHeight="1" x14ac:dyDescent="0.3">
      <c r="E1741" s="136"/>
    </row>
    <row r="1742" spans="5:5" s="121" customFormat="1" ht="88.5" customHeight="1" x14ac:dyDescent="0.3">
      <c r="E1742" s="136"/>
    </row>
    <row r="1743" spans="5:5" s="121" customFormat="1" ht="88.5" customHeight="1" x14ac:dyDescent="0.3">
      <c r="E1743" s="136"/>
    </row>
    <row r="1744" spans="5:5" s="121" customFormat="1" ht="88.5" customHeight="1" x14ac:dyDescent="0.3">
      <c r="E1744" s="136"/>
    </row>
    <row r="1745" spans="5:5" s="121" customFormat="1" ht="88.5" customHeight="1" x14ac:dyDescent="0.3">
      <c r="E1745" s="136"/>
    </row>
    <row r="1746" spans="5:5" s="121" customFormat="1" ht="88.5" customHeight="1" x14ac:dyDescent="0.3">
      <c r="E1746" s="136"/>
    </row>
    <row r="1747" spans="5:5" s="121" customFormat="1" ht="88.5" customHeight="1" x14ac:dyDescent="0.3">
      <c r="E1747" s="136"/>
    </row>
    <row r="1748" spans="5:5" s="121" customFormat="1" ht="88.5" customHeight="1" x14ac:dyDescent="0.3">
      <c r="E1748" s="136"/>
    </row>
    <row r="1749" spans="5:5" s="121" customFormat="1" ht="88.5" customHeight="1" x14ac:dyDescent="0.3">
      <c r="E1749" s="136"/>
    </row>
    <row r="1750" spans="5:5" s="121" customFormat="1" ht="88.5" customHeight="1" x14ac:dyDescent="0.3">
      <c r="E1750" s="136"/>
    </row>
    <row r="1751" spans="5:5" s="121" customFormat="1" ht="88.5" customHeight="1" x14ac:dyDescent="0.3">
      <c r="E1751" s="136"/>
    </row>
    <row r="1752" spans="5:5" s="121" customFormat="1" ht="88.5" customHeight="1" x14ac:dyDescent="0.3">
      <c r="E1752" s="136"/>
    </row>
    <row r="1753" spans="5:5" s="121" customFormat="1" ht="88.5" customHeight="1" x14ac:dyDescent="0.3">
      <c r="E1753" s="136"/>
    </row>
    <row r="1754" spans="5:5" s="121" customFormat="1" ht="88.5" customHeight="1" x14ac:dyDescent="0.3">
      <c r="E1754" s="136"/>
    </row>
    <row r="1755" spans="5:5" s="121" customFormat="1" ht="88.5" customHeight="1" x14ac:dyDescent="0.3">
      <c r="E1755" s="136"/>
    </row>
    <row r="1756" spans="5:5" s="121" customFormat="1" ht="88.5" customHeight="1" x14ac:dyDescent="0.3">
      <c r="E1756" s="136"/>
    </row>
    <row r="1757" spans="5:5" s="121" customFormat="1" ht="88.5" customHeight="1" x14ac:dyDescent="0.3">
      <c r="E1757" s="136"/>
    </row>
    <row r="1758" spans="5:5" s="121" customFormat="1" ht="88.5" customHeight="1" x14ac:dyDescent="0.3">
      <c r="E1758" s="136"/>
    </row>
    <row r="1759" spans="5:5" s="121" customFormat="1" ht="88.5" customHeight="1" x14ac:dyDescent="0.3">
      <c r="E1759" s="136"/>
    </row>
    <row r="1760" spans="5:5" s="121" customFormat="1" ht="88.5" customHeight="1" x14ac:dyDescent="0.3">
      <c r="E1760" s="136"/>
    </row>
    <row r="1761" spans="5:5" s="121" customFormat="1" ht="88.5" customHeight="1" x14ac:dyDescent="0.3">
      <c r="E1761" s="136"/>
    </row>
    <row r="1762" spans="5:5" s="121" customFormat="1" ht="88.5" customHeight="1" x14ac:dyDescent="0.3">
      <c r="E1762" s="136"/>
    </row>
    <row r="1763" spans="5:5" s="121" customFormat="1" ht="88.5" customHeight="1" x14ac:dyDescent="0.3">
      <c r="E1763" s="136"/>
    </row>
    <row r="1764" spans="5:5" s="121" customFormat="1" ht="88.5" customHeight="1" x14ac:dyDescent="0.3">
      <c r="E1764" s="136"/>
    </row>
    <row r="1765" spans="5:5" s="121" customFormat="1" ht="88.5" customHeight="1" x14ac:dyDescent="0.3">
      <c r="E1765" s="136"/>
    </row>
    <row r="1766" spans="5:5" s="121" customFormat="1" ht="88.5" customHeight="1" x14ac:dyDescent="0.3">
      <c r="E1766" s="136"/>
    </row>
    <row r="1767" spans="5:5" s="121" customFormat="1" ht="88.5" customHeight="1" x14ac:dyDescent="0.3">
      <c r="E1767" s="136"/>
    </row>
    <row r="1768" spans="5:5" s="121" customFormat="1" ht="88.5" customHeight="1" x14ac:dyDescent="0.3">
      <c r="E1768" s="136"/>
    </row>
    <row r="1769" spans="5:5" s="121" customFormat="1" ht="88.5" customHeight="1" x14ac:dyDescent="0.3">
      <c r="E1769" s="136"/>
    </row>
    <row r="1770" spans="5:5" s="121" customFormat="1" ht="88.5" customHeight="1" x14ac:dyDescent="0.3">
      <c r="E1770" s="136"/>
    </row>
    <row r="1771" spans="5:5" s="121" customFormat="1" ht="88.5" customHeight="1" x14ac:dyDescent="0.3">
      <c r="E1771" s="136"/>
    </row>
    <row r="1772" spans="5:5" s="121" customFormat="1" ht="88.5" customHeight="1" x14ac:dyDescent="0.3">
      <c r="E1772" s="136"/>
    </row>
    <row r="1773" spans="5:5" s="121" customFormat="1" ht="88.5" customHeight="1" x14ac:dyDescent="0.3">
      <c r="E1773" s="136"/>
    </row>
    <row r="1774" spans="5:5" s="121" customFormat="1" ht="88.5" customHeight="1" x14ac:dyDescent="0.3">
      <c r="E1774" s="136"/>
    </row>
    <row r="1775" spans="5:5" s="121" customFormat="1" ht="88.5" customHeight="1" x14ac:dyDescent="0.3">
      <c r="E1775" s="136"/>
    </row>
    <row r="1776" spans="5:5" s="121" customFormat="1" ht="88.5" customHeight="1" x14ac:dyDescent="0.3">
      <c r="E1776" s="136"/>
    </row>
    <row r="1777" spans="5:5" s="121" customFormat="1" ht="88.5" customHeight="1" x14ac:dyDescent="0.3">
      <c r="E1777" s="136"/>
    </row>
    <row r="1778" spans="5:5" s="121" customFormat="1" ht="88.5" customHeight="1" x14ac:dyDescent="0.3">
      <c r="E1778" s="136"/>
    </row>
    <row r="1779" spans="5:5" s="121" customFormat="1" ht="88.5" customHeight="1" x14ac:dyDescent="0.3">
      <c r="E1779" s="136"/>
    </row>
    <row r="1780" spans="5:5" s="121" customFormat="1" ht="88.5" customHeight="1" x14ac:dyDescent="0.3">
      <c r="E1780" s="136"/>
    </row>
    <row r="1781" spans="5:5" s="121" customFormat="1" ht="88.5" customHeight="1" x14ac:dyDescent="0.3">
      <c r="E1781" s="136"/>
    </row>
    <row r="1782" spans="5:5" s="121" customFormat="1" ht="88.5" customHeight="1" x14ac:dyDescent="0.3">
      <c r="E1782" s="136"/>
    </row>
    <row r="1783" spans="5:5" s="121" customFormat="1" ht="88.5" customHeight="1" x14ac:dyDescent="0.3">
      <c r="E1783" s="136"/>
    </row>
    <row r="1784" spans="5:5" s="121" customFormat="1" ht="88.5" customHeight="1" x14ac:dyDescent="0.3">
      <c r="E1784" s="136"/>
    </row>
    <row r="1785" spans="5:5" s="121" customFormat="1" ht="88.5" customHeight="1" x14ac:dyDescent="0.3">
      <c r="E1785" s="136"/>
    </row>
    <row r="1786" spans="5:5" s="121" customFormat="1" ht="88.5" customHeight="1" x14ac:dyDescent="0.3">
      <c r="E1786" s="136"/>
    </row>
    <row r="1787" spans="5:5" s="121" customFormat="1" ht="88.5" customHeight="1" x14ac:dyDescent="0.3">
      <c r="E1787" s="136"/>
    </row>
    <row r="1788" spans="5:5" s="121" customFormat="1" ht="88.5" customHeight="1" x14ac:dyDescent="0.3">
      <c r="E1788" s="136"/>
    </row>
    <row r="1789" spans="5:5" s="121" customFormat="1" ht="88.5" customHeight="1" x14ac:dyDescent="0.3">
      <c r="E1789" s="136"/>
    </row>
    <row r="1790" spans="5:5" s="121" customFormat="1" ht="88.5" customHeight="1" x14ac:dyDescent="0.3">
      <c r="E1790" s="136"/>
    </row>
    <row r="1791" spans="5:5" s="121" customFormat="1" ht="88.5" customHeight="1" x14ac:dyDescent="0.3">
      <c r="E1791" s="136"/>
    </row>
    <row r="1792" spans="5:5" s="121" customFormat="1" ht="88.5" customHeight="1" x14ac:dyDescent="0.3">
      <c r="E1792" s="136"/>
    </row>
    <row r="1793" spans="5:5" s="121" customFormat="1" ht="88.5" customHeight="1" x14ac:dyDescent="0.3">
      <c r="E1793" s="136"/>
    </row>
    <row r="1794" spans="5:5" s="121" customFormat="1" ht="88.5" customHeight="1" x14ac:dyDescent="0.3">
      <c r="E1794" s="136"/>
    </row>
    <row r="1795" spans="5:5" s="121" customFormat="1" ht="88.5" customHeight="1" x14ac:dyDescent="0.3">
      <c r="E1795" s="136"/>
    </row>
    <row r="1796" spans="5:5" s="121" customFormat="1" ht="88.5" customHeight="1" x14ac:dyDescent="0.3">
      <c r="E1796" s="136"/>
    </row>
    <row r="1797" spans="5:5" s="121" customFormat="1" ht="88.5" customHeight="1" x14ac:dyDescent="0.3">
      <c r="E1797" s="136"/>
    </row>
    <row r="1798" spans="5:5" s="121" customFormat="1" ht="88.5" customHeight="1" x14ac:dyDescent="0.3">
      <c r="E1798" s="136"/>
    </row>
    <row r="1799" spans="5:5" s="121" customFormat="1" ht="88.5" customHeight="1" x14ac:dyDescent="0.3">
      <c r="E1799" s="136"/>
    </row>
    <row r="1800" spans="5:5" s="121" customFormat="1" ht="88.5" customHeight="1" x14ac:dyDescent="0.3">
      <c r="E1800" s="136"/>
    </row>
    <row r="1801" spans="5:5" s="121" customFormat="1" ht="88.5" customHeight="1" x14ac:dyDescent="0.3">
      <c r="E1801" s="136"/>
    </row>
    <row r="1802" spans="5:5" s="121" customFormat="1" ht="88.5" customHeight="1" x14ac:dyDescent="0.3">
      <c r="E1802" s="136"/>
    </row>
    <row r="1803" spans="5:5" s="121" customFormat="1" ht="88.5" customHeight="1" x14ac:dyDescent="0.3">
      <c r="E1803" s="136"/>
    </row>
    <row r="1804" spans="5:5" s="121" customFormat="1" ht="88.5" customHeight="1" x14ac:dyDescent="0.3">
      <c r="E1804" s="136"/>
    </row>
    <row r="1805" spans="5:5" s="121" customFormat="1" ht="88.5" customHeight="1" x14ac:dyDescent="0.3">
      <c r="E1805" s="136"/>
    </row>
    <row r="1806" spans="5:5" s="121" customFormat="1" ht="88.5" customHeight="1" x14ac:dyDescent="0.3">
      <c r="E1806" s="136"/>
    </row>
    <row r="1807" spans="5:5" s="121" customFormat="1" ht="88.5" customHeight="1" x14ac:dyDescent="0.3">
      <c r="E1807" s="136"/>
    </row>
    <row r="1808" spans="5:5" s="121" customFormat="1" ht="88.5" customHeight="1" x14ac:dyDescent="0.3">
      <c r="E1808" s="136"/>
    </row>
    <row r="1809" spans="5:5" s="121" customFormat="1" ht="88.5" customHeight="1" x14ac:dyDescent="0.3">
      <c r="E1809" s="136"/>
    </row>
    <row r="1810" spans="5:5" s="121" customFormat="1" ht="88.5" customHeight="1" x14ac:dyDescent="0.3">
      <c r="E1810" s="136"/>
    </row>
    <row r="1811" spans="5:5" s="121" customFormat="1" ht="88.5" customHeight="1" x14ac:dyDescent="0.3">
      <c r="E1811" s="136"/>
    </row>
    <row r="1812" spans="5:5" s="121" customFormat="1" ht="88.5" customHeight="1" x14ac:dyDescent="0.3">
      <c r="E1812" s="136"/>
    </row>
    <row r="1813" spans="5:5" s="121" customFormat="1" ht="88.5" customHeight="1" x14ac:dyDescent="0.3">
      <c r="E1813" s="136"/>
    </row>
    <row r="1814" spans="5:5" s="121" customFormat="1" ht="88.5" customHeight="1" x14ac:dyDescent="0.3">
      <c r="E1814" s="136"/>
    </row>
    <row r="1815" spans="5:5" s="121" customFormat="1" ht="88.5" customHeight="1" x14ac:dyDescent="0.3">
      <c r="E1815" s="136"/>
    </row>
    <row r="1816" spans="5:5" s="121" customFormat="1" ht="88.5" customHeight="1" x14ac:dyDescent="0.3">
      <c r="E1816" s="136"/>
    </row>
    <row r="1817" spans="5:5" s="121" customFormat="1" ht="88.5" customHeight="1" x14ac:dyDescent="0.3">
      <c r="E1817" s="136"/>
    </row>
    <row r="1818" spans="5:5" s="121" customFormat="1" ht="88.5" customHeight="1" x14ac:dyDescent="0.3">
      <c r="E1818" s="136"/>
    </row>
    <row r="1819" spans="5:5" s="121" customFormat="1" ht="88.5" customHeight="1" x14ac:dyDescent="0.3">
      <c r="E1819" s="136"/>
    </row>
    <row r="1820" spans="5:5" s="121" customFormat="1" ht="88.5" customHeight="1" x14ac:dyDescent="0.3">
      <c r="E1820" s="136"/>
    </row>
    <row r="1821" spans="5:5" s="121" customFormat="1" ht="88.5" customHeight="1" x14ac:dyDescent="0.3">
      <c r="E1821" s="136"/>
    </row>
    <row r="1822" spans="5:5" s="121" customFormat="1" ht="88.5" customHeight="1" x14ac:dyDescent="0.3">
      <c r="E1822" s="136"/>
    </row>
    <row r="1823" spans="5:5" s="121" customFormat="1" ht="88.5" customHeight="1" x14ac:dyDescent="0.3">
      <c r="E1823" s="136"/>
    </row>
    <row r="1824" spans="5:5" s="121" customFormat="1" ht="88.5" customHeight="1" x14ac:dyDescent="0.3">
      <c r="E1824" s="136"/>
    </row>
    <row r="1825" spans="5:5" s="121" customFormat="1" ht="88.5" customHeight="1" x14ac:dyDescent="0.3">
      <c r="E1825" s="136"/>
    </row>
    <row r="1826" spans="5:5" s="121" customFormat="1" ht="88.5" customHeight="1" x14ac:dyDescent="0.3">
      <c r="E1826" s="136"/>
    </row>
    <row r="1827" spans="5:5" s="121" customFormat="1" ht="88.5" customHeight="1" x14ac:dyDescent="0.3">
      <c r="E1827" s="136"/>
    </row>
    <row r="1828" spans="5:5" s="121" customFormat="1" ht="88.5" customHeight="1" x14ac:dyDescent="0.3">
      <c r="E1828" s="136"/>
    </row>
    <row r="1829" spans="5:5" s="121" customFormat="1" ht="88.5" customHeight="1" x14ac:dyDescent="0.3">
      <c r="E1829" s="136"/>
    </row>
    <row r="1830" spans="5:5" s="121" customFormat="1" ht="88.5" customHeight="1" x14ac:dyDescent="0.3">
      <c r="E1830" s="136"/>
    </row>
    <row r="1831" spans="5:5" s="121" customFormat="1" ht="88.5" customHeight="1" x14ac:dyDescent="0.3">
      <c r="E1831" s="136"/>
    </row>
    <row r="1832" spans="5:5" s="121" customFormat="1" ht="88.5" customHeight="1" x14ac:dyDescent="0.3">
      <c r="E1832" s="136"/>
    </row>
    <row r="1833" spans="5:5" s="121" customFormat="1" ht="88.5" customHeight="1" x14ac:dyDescent="0.3">
      <c r="E1833" s="136"/>
    </row>
    <row r="1834" spans="5:5" s="121" customFormat="1" ht="88.5" customHeight="1" x14ac:dyDescent="0.3">
      <c r="E1834" s="136"/>
    </row>
    <row r="1835" spans="5:5" s="121" customFormat="1" ht="88.5" customHeight="1" x14ac:dyDescent="0.3">
      <c r="E1835" s="136"/>
    </row>
    <row r="1836" spans="5:5" s="121" customFormat="1" ht="88.5" customHeight="1" x14ac:dyDescent="0.3">
      <c r="E1836" s="136"/>
    </row>
    <row r="1837" spans="5:5" s="121" customFormat="1" ht="88.5" customHeight="1" x14ac:dyDescent="0.3">
      <c r="E1837" s="136"/>
    </row>
    <row r="1838" spans="5:5" s="121" customFormat="1" ht="88.5" customHeight="1" x14ac:dyDescent="0.3">
      <c r="E1838" s="136"/>
    </row>
    <row r="1839" spans="5:5" s="121" customFormat="1" ht="88.5" customHeight="1" x14ac:dyDescent="0.3">
      <c r="E1839" s="136"/>
    </row>
    <row r="1840" spans="5:5" s="121" customFormat="1" ht="88.5" customHeight="1" x14ac:dyDescent="0.3">
      <c r="E1840" s="136"/>
    </row>
    <row r="1841" spans="5:5" s="121" customFormat="1" ht="88.5" customHeight="1" x14ac:dyDescent="0.3">
      <c r="E1841" s="136"/>
    </row>
    <row r="1842" spans="5:5" s="121" customFormat="1" ht="88.5" customHeight="1" x14ac:dyDescent="0.3">
      <c r="E1842" s="136"/>
    </row>
    <row r="1843" spans="5:5" s="121" customFormat="1" ht="88.5" customHeight="1" x14ac:dyDescent="0.3">
      <c r="E1843" s="136"/>
    </row>
    <row r="1844" spans="5:5" s="121" customFormat="1" ht="88.5" customHeight="1" x14ac:dyDescent="0.3">
      <c r="E1844" s="136"/>
    </row>
    <row r="1845" spans="5:5" s="121" customFormat="1" ht="88.5" customHeight="1" x14ac:dyDescent="0.3">
      <c r="E1845" s="136"/>
    </row>
    <row r="1846" spans="5:5" s="121" customFormat="1" ht="88.5" customHeight="1" x14ac:dyDescent="0.3">
      <c r="E1846" s="136"/>
    </row>
    <row r="1847" spans="5:5" s="121" customFormat="1" ht="88.5" customHeight="1" x14ac:dyDescent="0.3">
      <c r="E1847" s="136"/>
    </row>
    <row r="1848" spans="5:5" s="121" customFormat="1" ht="88.5" customHeight="1" x14ac:dyDescent="0.3">
      <c r="E1848" s="136"/>
    </row>
    <row r="1849" spans="5:5" s="121" customFormat="1" ht="88.5" customHeight="1" x14ac:dyDescent="0.3">
      <c r="E1849" s="136"/>
    </row>
    <row r="1850" spans="5:5" s="121" customFormat="1" ht="88.5" customHeight="1" x14ac:dyDescent="0.3">
      <c r="E1850" s="136"/>
    </row>
    <row r="1851" spans="5:5" s="121" customFormat="1" ht="88.5" customHeight="1" x14ac:dyDescent="0.3">
      <c r="E1851" s="136"/>
    </row>
    <row r="1852" spans="5:5" s="121" customFormat="1" ht="88.5" customHeight="1" x14ac:dyDescent="0.3">
      <c r="E1852" s="136"/>
    </row>
    <row r="1853" spans="5:5" s="121" customFormat="1" ht="88.5" customHeight="1" x14ac:dyDescent="0.3">
      <c r="E1853" s="136"/>
    </row>
    <row r="1854" spans="5:5" s="121" customFormat="1" ht="88.5" customHeight="1" x14ac:dyDescent="0.3">
      <c r="E1854" s="136"/>
    </row>
    <row r="1855" spans="5:5" s="121" customFormat="1" ht="88.5" customHeight="1" x14ac:dyDescent="0.3">
      <c r="E1855" s="136"/>
    </row>
    <row r="1856" spans="5:5" s="121" customFormat="1" ht="88.5" customHeight="1" x14ac:dyDescent="0.3">
      <c r="E1856" s="136"/>
    </row>
    <row r="1857" spans="5:5" s="121" customFormat="1" ht="88.5" customHeight="1" x14ac:dyDescent="0.3">
      <c r="E1857" s="136"/>
    </row>
    <row r="1858" spans="5:5" s="121" customFormat="1" ht="88.5" customHeight="1" x14ac:dyDescent="0.3">
      <c r="E1858" s="136"/>
    </row>
    <row r="1859" spans="5:5" s="121" customFormat="1" ht="88.5" customHeight="1" x14ac:dyDescent="0.3">
      <c r="E1859" s="136"/>
    </row>
    <row r="1860" spans="5:5" s="121" customFormat="1" ht="88.5" customHeight="1" x14ac:dyDescent="0.3">
      <c r="E1860" s="136"/>
    </row>
    <row r="1861" spans="5:5" s="121" customFormat="1" ht="88.5" customHeight="1" x14ac:dyDescent="0.3">
      <c r="E1861" s="136"/>
    </row>
    <row r="1862" spans="5:5" s="121" customFormat="1" ht="88.5" customHeight="1" x14ac:dyDescent="0.3">
      <c r="E1862" s="136"/>
    </row>
    <row r="1863" spans="5:5" s="121" customFormat="1" ht="88.5" customHeight="1" x14ac:dyDescent="0.3">
      <c r="E1863" s="136"/>
    </row>
    <row r="1864" spans="5:5" s="121" customFormat="1" ht="88.5" customHeight="1" x14ac:dyDescent="0.3">
      <c r="E1864" s="136"/>
    </row>
    <row r="1865" spans="5:5" s="121" customFormat="1" ht="88.5" customHeight="1" x14ac:dyDescent="0.3">
      <c r="E1865" s="136"/>
    </row>
    <row r="1866" spans="5:5" s="121" customFormat="1" ht="88.5" customHeight="1" x14ac:dyDescent="0.3">
      <c r="E1866" s="136"/>
    </row>
    <row r="1867" spans="5:5" s="121" customFormat="1" ht="88.5" customHeight="1" x14ac:dyDescent="0.3">
      <c r="E1867" s="136"/>
    </row>
    <row r="1868" spans="5:5" s="121" customFormat="1" ht="88.5" customHeight="1" x14ac:dyDescent="0.3">
      <c r="E1868" s="136"/>
    </row>
    <row r="1869" spans="5:5" s="121" customFormat="1" ht="88.5" customHeight="1" x14ac:dyDescent="0.3">
      <c r="E1869" s="136"/>
    </row>
    <row r="1870" spans="5:5" s="121" customFormat="1" ht="88.5" customHeight="1" x14ac:dyDescent="0.3">
      <c r="E1870" s="136"/>
    </row>
    <row r="1871" spans="5:5" s="121" customFormat="1" ht="88.5" customHeight="1" x14ac:dyDescent="0.3">
      <c r="E1871" s="136"/>
    </row>
    <row r="1872" spans="5:5" s="121" customFormat="1" ht="88.5" customHeight="1" x14ac:dyDescent="0.3">
      <c r="E1872" s="136"/>
    </row>
    <row r="1873" spans="5:5" s="121" customFormat="1" ht="88.5" customHeight="1" x14ac:dyDescent="0.3">
      <c r="E1873" s="136"/>
    </row>
    <row r="1874" spans="5:5" s="121" customFormat="1" ht="88.5" customHeight="1" x14ac:dyDescent="0.3">
      <c r="E1874" s="136"/>
    </row>
    <row r="1875" spans="5:5" s="121" customFormat="1" ht="88.5" customHeight="1" x14ac:dyDescent="0.3">
      <c r="E1875" s="136"/>
    </row>
    <row r="1876" spans="5:5" s="121" customFormat="1" ht="88.5" customHeight="1" x14ac:dyDescent="0.3">
      <c r="E1876" s="136"/>
    </row>
    <row r="1877" spans="5:5" s="121" customFormat="1" ht="88.5" customHeight="1" x14ac:dyDescent="0.3">
      <c r="E1877" s="136"/>
    </row>
    <row r="1878" spans="5:5" s="121" customFormat="1" ht="88.5" customHeight="1" x14ac:dyDescent="0.3">
      <c r="E1878" s="136"/>
    </row>
    <row r="1879" spans="5:5" s="121" customFormat="1" ht="88.5" customHeight="1" x14ac:dyDescent="0.3">
      <c r="E1879" s="136"/>
    </row>
    <row r="1880" spans="5:5" s="121" customFormat="1" ht="88.5" customHeight="1" x14ac:dyDescent="0.3">
      <c r="E1880" s="136"/>
    </row>
    <row r="1881" spans="5:5" s="121" customFormat="1" ht="88.5" customHeight="1" x14ac:dyDescent="0.3">
      <c r="E1881" s="136"/>
    </row>
    <row r="1882" spans="5:5" s="121" customFormat="1" ht="88.5" customHeight="1" x14ac:dyDescent="0.3">
      <c r="E1882" s="136"/>
    </row>
    <row r="1883" spans="5:5" s="121" customFormat="1" ht="88.5" customHeight="1" x14ac:dyDescent="0.3">
      <c r="E1883" s="136"/>
    </row>
    <row r="1884" spans="5:5" s="121" customFormat="1" ht="88.5" customHeight="1" x14ac:dyDescent="0.3">
      <c r="E1884" s="136"/>
    </row>
    <row r="1885" spans="5:5" s="121" customFormat="1" ht="88.5" customHeight="1" x14ac:dyDescent="0.3">
      <c r="E1885" s="136"/>
    </row>
    <row r="1886" spans="5:5" s="121" customFormat="1" ht="88.5" customHeight="1" x14ac:dyDescent="0.3">
      <c r="E1886" s="136"/>
    </row>
    <row r="1887" spans="5:5" s="121" customFormat="1" ht="88.5" customHeight="1" x14ac:dyDescent="0.3">
      <c r="E1887" s="136"/>
    </row>
    <row r="1888" spans="5:5" s="121" customFormat="1" ht="88.5" customHeight="1" x14ac:dyDescent="0.3">
      <c r="E1888" s="136"/>
    </row>
    <row r="1889" spans="5:5" s="121" customFormat="1" ht="88.5" customHeight="1" x14ac:dyDescent="0.3">
      <c r="E1889" s="136"/>
    </row>
    <row r="1890" spans="5:5" s="121" customFormat="1" ht="88.5" customHeight="1" x14ac:dyDescent="0.3">
      <c r="E1890" s="136"/>
    </row>
    <row r="1891" spans="5:5" s="121" customFormat="1" ht="88.5" customHeight="1" x14ac:dyDescent="0.3">
      <c r="E1891" s="136"/>
    </row>
    <row r="1892" spans="5:5" s="121" customFormat="1" ht="88.5" customHeight="1" x14ac:dyDescent="0.3">
      <c r="E1892" s="136"/>
    </row>
    <row r="1893" spans="5:5" s="121" customFormat="1" ht="88.5" customHeight="1" x14ac:dyDescent="0.3">
      <c r="E1893" s="136"/>
    </row>
    <row r="1894" spans="5:5" s="121" customFormat="1" ht="88.5" customHeight="1" x14ac:dyDescent="0.3">
      <c r="E1894" s="136"/>
    </row>
    <row r="1895" spans="5:5" s="121" customFormat="1" ht="88.5" customHeight="1" x14ac:dyDescent="0.3">
      <c r="E1895" s="136"/>
    </row>
    <row r="1896" spans="5:5" s="121" customFormat="1" ht="88.5" customHeight="1" x14ac:dyDescent="0.3">
      <c r="E1896" s="136"/>
    </row>
    <row r="1897" spans="5:5" s="121" customFormat="1" ht="88.5" customHeight="1" x14ac:dyDescent="0.3">
      <c r="E1897" s="136"/>
    </row>
    <row r="1898" spans="5:5" s="121" customFormat="1" ht="88.5" customHeight="1" x14ac:dyDescent="0.3">
      <c r="E1898" s="136"/>
    </row>
    <row r="1899" spans="5:5" s="121" customFormat="1" ht="88.5" customHeight="1" x14ac:dyDescent="0.3">
      <c r="E1899" s="136"/>
    </row>
    <row r="1900" spans="5:5" s="121" customFormat="1" ht="88.5" customHeight="1" x14ac:dyDescent="0.3">
      <c r="E1900" s="136"/>
    </row>
    <row r="1901" spans="5:5" s="121" customFormat="1" ht="88.5" customHeight="1" x14ac:dyDescent="0.3">
      <c r="E1901" s="136"/>
    </row>
    <row r="1902" spans="5:5" s="121" customFormat="1" ht="88.5" customHeight="1" x14ac:dyDescent="0.3">
      <c r="E1902" s="136"/>
    </row>
    <row r="1903" spans="5:5" s="121" customFormat="1" ht="88.5" customHeight="1" x14ac:dyDescent="0.3">
      <c r="E1903" s="136"/>
    </row>
    <row r="1904" spans="5:5" s="121" customFormat="1" ht="88.5" customHeight="1" x14ac:dyDescent="0.3">
      <c r="E1904" s="136"/>
    </row>
    <row r="1905" spans="5:5" s="121" customFormat="1" ht="88.5" customHeight="1" x14ac:dyDescent="0.3">
      <c r="E1905" s="136"/>
    </row>
    <row r="1906" spans="5:5" s="121" customFormat="1" ht="88.5" customHeight="1" x14ac:dyDescent="0.3">
      <c r="E1906" s="136"/>
    </row>
    <row r="1907" spans="5:5" s="121" customFormat="1" ht="88.5" customHeight="1" x14ac:dyDescent="0.3">
      <c r="E1907" s="136"/>
    </row>
    <row r="1908" spans="5:5" s="121" customFormat="1" ht="88.5" customHeight="1" x14ac:dyDescent="0.3">
      <c r="E1908" s="136"/>
    </row>
    <row r="1909" spans="5:5" s="121" customFormat="1" ht="88.5" customHeight="1" x14ac:dyDescent="0.3">
      <c r="E1909" s="136"/>
    </row>
    <row r="1910" spans="5:5" s="121" customFormat="1" ht="88.5" customHeight="1" x14ac:dyDescent="0.3">
      <c r="E1910" s="136"/>
    </row>
    <row r="1911" spans="5:5" s="121" customFormat="1" ht="88.5" customHeight="1" x14ac:dyDescent="0.3">
      <c r="E1911" s="136"/>
    </row>
    <row r="1912" spans="5:5" s="121" customFormat="1" ht="88.5" customHeight="1" x14ac:dyDescent="0.3">
      <c r="E1912" s="136"/>
    </row>
    <row r="1913" spans="5:5" s="121" customFormat="1" ht="88.5" customHeight="1" x14ac:dyDescent="0.3">
      <c r="E1913" s="136"/>
    </row>
    <row r="1914" spans="5:5" s="121" customFormat="1" ht="88.5" customHeight="1" x14ac:dyDescent="0.3">
      <c r="E1914" s="136"/>
    </row>
    <row r="1915" spans="5:5" s="121" customFormat="1" ht="88.5" customHeight="1" x14ac:dyDescent="0.3">
      <c r="E1915" s="136"/>
    </row>
    <row r="1916" spans="5:5" s="121" customFormat="1" ht="88.5" customHeight="1" x14ac:dyDescent="0.3">
      <c r="E1916" s="136"/>
    </row>
    <row r="1917" spans="5:5" s="121" customFormat="1" ht="88.5" customHeight="1" x14ac:dyDescent="0.3">
      <c r="E1917" s="136"/>
    </row>
    <row r="1918" spans="5:5" s="121" customFormat="1" ht="88.5" customHeight="1" x14ac:dyDescent="0.3">
      <c r="E1918" s="136"/>
    </row>
    <row r="1919" spans="5:5" s="121" customFormat="1" ht="88.5" customHeight="1" x14ac:dyDescent="0.3">
      <c r="E1919" s="136"/>
    </row>
    <row r="1920" spans="5:5" s="121" customFormat="1" ht="88.5" customHeight="1" x14ac:dyDescent="0.3">
      <c r="E1920" s="136"/>
    </row>
    <row r="1921" spans="5:5" s="121" customFormat="1" ht="88.5" customHeight="1" x14ac:dyDescent="0.3">
      <c r="E1921" s="136"/>
    </row>
    <row r="1922" spans="5:5" s="121" customFormat="1" ht="88.5" customHeight="1" x14ac:dyDescent="0.3">
      <c r="E1922" s="136"/>
    </row>
    <row r="1923" spans="5:5" s="121" customFormat="1" ht="88.5" customHeight="1" x14ac:dyDescent="0.3">
      <c r="E1923" s="136"/>
    </row>
    <row r="1924" spans="5:5" s="121" customFormat="1" ht="88.5" customHeight="1" x14ac:dyDescent="0.3">
      <c r="E1924" s="136"/>
    </row>
    <row r="1925" spans="5:5" s="121" customFormat="1" ht="88.5" customHeight="1" x14ac:dyDescent="0.3">
      <c r="E1925" s="136"/>
    </row>
    <row r="1926" spans="5:5" s="121" customFormat="1" ht="88.5" customHeight="1" x14ac:dyDescent="0.3">
      <c r="E1926" s="136"/>
    </row>
    <row r="1927" spans="5:5" s="121" customFormat="1" ht="88.5" customHeight="1" x14ac:dyDescent="0.3">
      <c r="E1927" s="136"/>
    </row>
    <row r="1928" spans="5:5" s="121" customFormat="1" ht="88.5" customHeight="1" x14ac:dyDescent="0.3">
      <c r="E1928" s="136"/>
    </row>
    <row r="1929" spans="5:5" s="121" customFormat="1" ht="88.5" customHeight="1" x14ac:dyDescent="0.3">
      <c r="E1929" s="136"/>
    </row>
    <row r="1930" spans="5:5" s="121" customFormat="1" ht="88.5" customHeight="1" x14ac:dyDescent="0.3">
      <c r="E1930" s="136"/>
    </row>
    <row r="1931" spans="5:5" s="121" customFormat="1" ht="88.5" customHeight="1" x14ac:dyDescent="0.3">
      <c r="E1931" s="136"/>
    </row>
    <row r="1932" spans="5:5" s="121" customFormat="1" ht="88.5" customHeight="1" x14ac:dyDescent="0.3">
      <c r="E1932" s="136"/>
    </row>
    <row r="1933" spans="5:5" s="121" customFormat="1" ht="88.5" customHeight="1" x14ac:dyDescent="0.3">
      <c r="E1933" s="136"/>
    </row>
    <row r="1934" spans="5:5" s="121" customFormat="1" ht="88.5" customHeight="1" x14ac:dyDescent="0.3">
      <c r="E1934" s="136"/>
    </row>
    <row r="1935" spans="5:5" s="121" customFormat="1" ht="88.5" customHeight="1" x14ac:dyDescent="0.3">
      <c r="E1935" s="136"/>
    </row>
    <row r="1936" spans="5:5" s="121" customFormat="1" ht="88.5" customHeight="1" x14ac:dyDescent="0.3">
      <c r="E1936" s="136"/>
    </row>
    <row r="1937" spans="5:5" s="121" customFormat="1" ht="88.5" customHeight="1" x14ac:dyDescent="0.3">
      <c r="E1937" s="136"/>
    </row>
    <row r="1938" spans="5:5" s="121" customFormat="1" ht="88.5" customHeight="1" x14ac:dyDescent="0.3">
      <c r="E1938" s="136"/>
    </row>
    <row r="1939" spans="5:5" s="121" customFormat="1" ht="88.5" customHeight="1" x14ac:dyDescent="0.3">
      <c r="E1939" s="136"/>
    </row>
    <row r="1940" spans="5:5" s="121" customFormat="1" ht="88.5" customHeight="1" x14ac:dyDescent="0.3">
      <c r="E1940" s="136"/>
    </row>
    <row r="1941" spans="5:5" s="121" customFormat="1" ht="88.5" customHeight="1" x14ac:dyDescent="0.3">
      <c r="E1941" s="136"/>
    </row>
    <row r="1942" spans="5:5" s="121" customFormat="1" ht="88.5" customHeight="1" x14ac:dyDescent="0.3">
      <c r="E1942" s="136"/>
    </row>
    <row r="1943" spans="5:5" s="121" customFormat="1" ht="88.5" customHeight="1" x14ac:dyDescent="0.3">
      <c r="E1943" s="136"/>
    </row>
    <row r="1944" spans="5:5" s="121" customFormat="1" ht="88.5" customHeight="1" x14ac:dyDescent="0.3">
      <c r="E1944" s="136"/>
    </row>
    <row r="1945" spans="5:5" s="121" customFormat="1" ht="88.5" customHeight="1" x14ac:dyDescent="0.3">
      <c r="E1945" s="136"/>
    </row>
    <row r="1946" spans="5:5" s="121" customFormat="1" ht="88.5" customHeight="1" x14ac:dyDescent="0.3">
      <c r="E1946" s="136"/>
    </row>
    <row r="1947" spans="5:5" s="121" customFormat="1" ht="88.5" customHeight="1" x14ac:dyDescent="0.3">
      <c r="E1947" s="136"/>
    </row>
    <row r="1948" spans="5:5" s="121" customFormat="1" ht="88.5" customHeight="1" x14ac:dyDescent="0.3">
      <c r="E1948" s="136"/>
    </row>
    <row r="1949" spans="5:5" s="121" customFormat="1" ht="88.5" customHeight="1" x14ac:dyDescent="0.3">
      <c r="E1949" s="136"/>
    </row>
    <row r="1950" spans="5:5" s="121" customFormat="1" ht="88.5" customHeight="1" x14ac:dyDescent="0.3">
      <c r="E1950" s="136"/>
    </row>
    <row r="1951" spans="5:5" s="121" customFormat="1" ht="88.5" customHeight="1" x14ac:dyDescent="0.3">
      <c r="E1951" s="136"/>
    </row>
    <row r="1952" spans="5:5" s="121" customFormat="1" ht="88.5" customHeight="1" x14ac:dyDescent="0.3">
      <c r="E1952" s="136"/>
    </row>
    <row r="1953" spans="5:5" s="121" customFormat="1" ht="88.5" customHeight="1" x14ac:dyDescent="0.3">
      <c r="E1953" s="136"/>
    </row>
    <row r="1954" spans="5:5" s="121" customFormat="1" ht="88.5" customHeight="1" x14ac:dyDescent="0.3">
      <c r="E1954" s="136"/>
    </row>
    <row r="1955" spans="5:5" s="121" customFormat="1" ht="88.5" customHeight="1" x14ac:dyDescent="0.3">
      <c r="E1955" s="136"/>
    </row>
    <row r="1956" spans="5:5" s="121" customFormat="1" ht="88.5" customHeight="1" x14ac:dyDescent="0.3">
      <c r="E1956" s="136"/>
    </row>
    <row r="1957" spans="5:5" s="121" customFormat="1" ht="88.5" customHeight="1" x14ac:dyDescent="0.3">
      <c r="E1957" s="136"/>
    </row>
    <row r="1958" spans="5:5" s="121" customFormat="1" ht="88.5" customHeight="1" x14ac:dyDescent="0.3">
      <c r="E1958" s="136"/>
    </row>
    <row r="1959" spans="5:5" s="121" customFormat="1" ht="88.5" customHeight="1" x14ac:dyDescent="0.3">
      <c r="E1959" s="136"/>
    </row>
    <row r="1960" spans="5:5" s="121" customFormat="1" ht="88.5" customHeight="1" x14ac:dyDescent="0.3">
      <c r="E1960" s="136"/>
    </row>
    <row r="1961" spans="5:5" s="121" customFormat="1" ht="88.5" customHeight="1" x14ac:dyDescent="0.3">
      <c r="E1961" s="136"/>
    </row>
    <row r="1962" spans="5:5" s="121" customFormat="1" ht="88.5" customHeight="1" x14ac:dyDescent="0.3">
      <c r="E1962" s="136"/>
    </row>
    <row r="1963" spans="5:5" s="121" customFormat="1" ht="88.5" customHeight="1" x14ac:dyDescent="0.3">
      <c r="E1963" s="136"/>
    </row>
    <row r="1964" spans="5:5" s="121" customFormat="1" ht="88.5" customHeight="1" x14ac:dyDescent="0.3">
      <c r="E1964" s="136"/>
    </row>
    <row r="1965" spans="5:5" s="121" customFormat="1" ht="88.5" customHeight="1" x14ac:dyDescent="0.3">
      <c r="E1965" s="136"/>
    </row>
    <row r="1966" spans="5:5" s="121" customFormat="1" ht="88.5" customHeight="1" x14ac:dyDescent="0.3">
      <c r="E1966" s="136"/>
    </row>
    <row r="1967" spans="5:5" s="121" customFormat="1" ht="88.5" customHeight="1" x14ac:dyDescent="0.3">
      <c r="E1967" s="136"/>
    </row>
    <row r="1968" spans="5:5" s="121" customFormat="1" ht="88.5" customHeight="1" x14ac:dyDescent="0.3">
      <c r="E1968" s="136"/>
    </row>
    <row r="1969" spans="5:5" s="121" customFormat="1" ht="88.5" customHeight="1" x14ac:dyDescent="0.3">
      <c r="E1969" s="136"/>
    </row>
    <row r="1970" spans="5:5" s="121" customFormat="1" ht="88.5" customHeight="1" x14ac:dyDescent="0.3">
      <c r="E1970" s="136"/>
    </row>
    <row r="1971" spans="5:5" s="121" customFormat="1" ht="88.5" customHeight="1" x14ac:dyDescent="0.3">
      <c r="E1971" s="136"/>
    </row>
    <row r="1972" spans="5:5" s="121" customFormat="1" ht="88.5" customHeight="1" x14ac:dyDescent="0.3">
      <c r="E1972" s="136"/>
    </row>
    <row r="1973" spans="5:5" s="121" customFormat="1" ht="88.5" customHeight="1" x14ac:dyDescent="0.3">
      <c r="E1973" s="136"/>
    </row>
    <row r="1974" spans="5:5" s="121" customFormat="1" ht="88.5" customHeight="1" x14ac:dyDescent="0.3">
      <c r="E1974" s="136"/>
    </row>
    <row r="1975" spans="5:5" s="121" customFormat="1" ht="88.5" customHeight="1" x14ac:dyDescent="0.3">
      <c r="E1975" s="136"/>
    </row>
    <row r="1976" spans="5:5" s="121" customFormat="1" ht="88.5" customHeight="1" x14ac:dyDescent="0.3">
      <c r="E1976" s="136"/>
    </row>
    <row r="1977" spans="5:5" s="121" customFormat="1" ht="88.5" customHeight="1" x14ac:dyDescent="0.3">
      <c r="E1977" s="136"/>
    </row>
    <row r="1978" spans="5:5" s="121" customFormat="1" ht="88.5" customHeight="1" x14ac:dyDescent="0.3">
      <c r="E1978" s="136"/>
    </row>
    <row r="1979" spans="5:5" s="121" customFormat="1" ht="88.5" customHeight="1" x14ac:dyDescent="0.3">
      <c r="E1979" s="136"/>
    </row>
    <row r="1980" spans="5:5" s="121" customFormat="1" ht="88.5" customHeight="1" x14ac:dyDescent="0.3">
      <c r="E1980" s="136"/>
    </row>
    <row r="1981" spans="5:5" s="121" customFormat="1" ht="88.5" customHeight="1" x14ac:dyDescent="0.3">
      <c r="E1981" s="136"/>
    </row>
    <row r="1982" spans="5:5" s="121" customFormat="1" ht="88.5" customHeight="1" x14ac:dyDescent="0.3">
      <c r="E1982" s="136"/>
    </row>
    <row r="1983" spans="5:5" s="121" customFormat="1" ht="88.5" customHeight="1" x14ac:dyDescent="0.3">
      <c r="E1983" s="136"/>
    </row>
    <row r="1984" spans="5:5" s="121" customFormat="1" ht="88.5" customHeight="1" x14ac:dyDescent="0.3">
      <c r="E1984" s="136"/>
    </row>
    <row r="1985" spans="5:5" s="121" customFormat="1" ht="88.5" customHeight="1" x14ac:dyDescent="0.3">
      <c r="E1985" s="136"/>
    </row>
    <row r="1986" spans="5:5" s="121" customFormat="1" ht="88.5" customHeight="1" x14ac:dyDescent="0.3">
      <c r="E1986" s="136"/>
    </row>
    <row r="1987" spans="5:5" s="121" customFormat="1" ht="88.5" customHeight="1" x14ac:dyDescent="0.3">
      <c r="E1987" s="136"/>
    </row>
    <row r="1988" spans="5:5" s="121" customFormat="1" ht="88.5" customHeight="1" x14ac:dyDescent="0.3">
      <c r="E1988" s="136"/>
    </row>
    <row r="1989" spans="5:5" s="121" customFormat="1" ht="88.5" customHeight="1" x14ac:dyDescent="0.3">
      <c r="E1989" s="136"/>
    </row>
    <row r="1990" spans="5:5" s="121" customFormat="1" ht="88.5" customHeight="1" x14ac:dyDescent="0.3">
      <c r="E1990" s="136"/>
    </row>
    <row r="1991" spans="5:5" s="121" customFormat="1" ht="88.5" customHeight="1" x14ac:dyDescent="0.3">
      <c r="E1991" s="136"/>
    </row>
    <row r="1992" spans="5:5" s="121" customFormat="1" ht="88.5" customHeight="1" x14ac:dyDescent="0.3">
      <c r="E1992" s="136"/>
    </row>
    <row r="1993" spans="5:5" s="121" customFormat="1" ht="88.5" customHeight="1" x14ac:dyDescent="0.3">
      <c r="E1993" s="136"/>
    </row>
    <row r="1994" spans="5:5" s="121" customFormat="1" ht="88.5" customHeight="1" x14ac:dyDescent="0.3">
      <c r="E1994" s="136"/>
    </row>
    <row r="1995" spans="5:5" s="121" customFormat="1" ht="88.5" customHeight="1" x14ac:dyDescent="0.3">
      <c r="E1995" s="136"/>
    </row>
    <row r="1996" spans="5:5" s="121" customFormat="1" ht="88.5" customHeight="1" x14ac:dyDescent="0.3">
      <c r="E1996" s="136"/>
    </row>
    <row r="1997" spans="5:5" s="121" customFormat="1" ht="88.5" customHeight="1" x14ac:dyDescent="0.3">
      <c r="E1997" s="136"/>
    </row>
    <row r="1998" spans="5:5" s="121" customFormat="1" ht="88.5" customHeight="1" x14ac:dyDescent="0.3">
      <c r="E1998" s="136"/>
    </row>
    <row r="1999" spans="5:5" s="121" customFormat="1" ht="88.5" customHeight="1" x14ac:dyDescent="0.3">
      <c r="E1999" s="136"/>
    </row>
    <row r="2000" spans="5:5" s="121" customFormat="1" ht="88.5" customHeight="1" x14ac:dyDescent="0.3">
      <c r="E2000" s="136"/>
    </row>
    <row r="2001" spans="5:5" s="121" customFormat="1" ht="88.5" customHeight="1" x14ac:dyDescent="0.3">
      <c r="E2001" s="136"/>
    </row>
    <row r="2002" spans="5:5" s="121" customFormat="1" ht="88.5" customHeight="1" x14ac:dyDescent="0.3">
      <c r="E2002" s="136"/>
    </row>
    <row r="2003" spans="5:5" s="121" customFormat="1" ht="88.5" customHeight="1" x14ac:dyDescent="0.3">
      <c r="E2003" s="136"/>
    </row>
    <row r="2004" spans="5:5" s="121" customFormat="1" ht="88.5" customHeight="1" x14ac:dyDescent="0.3">
      <c r="E2004" s="136"/>
    </row>
    <row r="2005" spans="5:5" s="121" customFormat="1" ht="88.5" customHeight="1" x14ac:dyDescent="0.3">
      <c r="E2005" s="136"/>
    </row>
    <row r="2006" spans="5:5" s="121" customFormat="1" ht="88.5" customHeight="1" x14ac:dyDescent="0.3">
      <c r="E2006" s="136"/>
    </row>
    <row r="2007" spans="5:5" s="121" customFormat="1" ht="88.5" customHeight="1" x14ac:dyDescent="0.3">
      <c r="E2007" s="136"/>
    </row>
    <row r="2008" spans="5:5" s="121" customFormat="1" ht="88.5" customHeight="1" x14ac:dyDescent="0.3">
      <c r="E2008" s="136"/>
    </row>
    <row r="2009" spans="5:5" s="121" customFormat="1" ht="88.5" customHeight="1" x14ac:dyDescent="0.3">
      <c r="E2009" s="136"/>
    </row>
    <row r="2010" spans="5:5" s="121" customFormat="1" ht="88.5" customHeight="1" x14ac:dyDescent="0.3">
      <c r="E2010" s="136"/>
    </row>
    <row r="2011" spans="5:5" s="121" customFormat="1" ht="88.5" customHeight="1" x14ac:dyDescent="0.3">
      <c r="E2011" s="136"/>
    </row>
    <row r="2012" spans="5:5" s="121" customFormat="1" ht="88.5" customHeight="1" x14ac:dyDescent="0.3">
      <c r="E2012" s="136"/>
    </row>
    <row r="2013" spans="5:5" s="121" customFormat="1" ht="88.5" customHeight="1" x14ac:dyDescent="0.3">
      <c r="E2013" s="136"/>
    </row>
    <row r="2014" spans="5:5" s="121" customFormat="1" ht="88.5" customHeight="1" x14ac:dyDescent="0.3">
      <c r="E2014" s="136"/>
    </row>
    <row r="2015" spans="5:5" s="121" customFormat="1" ht="88.5" customHeight="1" x14ac:dyDescent="0.3">
      <c r="E2015" s="136"/>
    </row>
    <row r="2016" spans="5:5" s="121" customFormat="1" ht="88.5" customHeight="1" x14ac:dyDescent="0.3">
      <c r="E2016" s="136"/>
    </row>
    <row r="2017" spans="5:5" s="121" customFormat="1" ht="88.5" customHeight="1" x14ac:dyDescent="0.3">
      <c r="E2017" s="136"/>
    </row>
    <row r="2018" spans="5:5" s="121" customFormat="1" ht="88.5" customHeight="1" x14ac:dyDescent="0.3">
      <c r="E2018" s="136"/>
    </row>
    <row r="2019" spans="5:5" s="121" customFormat="1" ht="88.5" customHeight="1" x14ac:dyDescent="0.3">
      <c r="E2019" s="136"/>
    </row>
    <row r="2020" spans="5:5" s="121" customFormat="1" ht="88.5" customHeight="1" x14ac:dyDescent="0.3">
      <c r="E2020" s="136"/>
    </row>
    <row r="2021" spans="5:5" s="121" customFormat="1" ht="88.5" customHeight="1" x14ac:dyDescent="0.3">
      <c r="E2021" s="136"/>
    </row>
    <row r="2022" spans="5:5" s="121" customFormat="1" ht="88.5" customHeight="1" x14ac:dyDescent="0.3">
      <c r="E2022" s="136"/>
    </row>
    <row r="2023" spans="5:5" s="121" customFormat="1" ht="88.5" customHeight="1" x14ac:dyDescent="0.3">
      <c r="E2023" s="136"/>
    </row>
    <row r="2024" spans="5:5" s="121" customFormat="1" ht="88.5" customHeight="1" x14ac:dyDescent="0.3">
      <c r="E2024" s="136"/>
    </row>
    <row r="2025" spans="5:5" s="121" customFormat="1" ht="88.5" customHeight="1" x14ac:dyDescent="0.3">
      <c r="E2025" s="136"/>
    </row>
    <row r="2026" spans="5:5" s="121" customFormat="1" ht="88.5" customHeight="1" x14ac:dyDescent="0.3">
      <c r="E2026" s="136"/>
    </row>
    <row r="2027" spans="5:5" s="121" customFormat="1" ht="88.5" customHeight="1" x14ac:dyDescent="0.3">
      <c r="E2027" s="136"/>
    </row>
    <row r="2028" spans="5:5" s="121" customFormat="1" ht="88.5" customHeight="1" x14ac:dyDescent="0.3">
      <c r="E2028" s="136"/>
    </row>
    <row r="2029" spans="5:5" s="121" customFormat="1" ht="88.5" customHeight="1" x14ac:dyDescent="0.3">
      <c r="E2029" s="136"/>
    </row>
    <row r="2030" spans="5:5" s="121" customFormat="1" ht="88.5" customHeight="1" x14ac:dyDescent="0.3">
      <c r="E2030" s="136"/>
    </row>
    <row r="2031" spans="5:5" s="121" customFormat="1" ht="88.5" customHeight="1" x14ac:dyDescent="0.3">
      <c r="E2031" s="136"/>
    </row>
    <row r="2032" spans="5:5" s="121" customFormat="1" ht="88.5" customHeight="1" x14ac:dyDescent="0.3">
      <c r="E2032" s="136"/>
    </row>
    <row r="2033" spans="5:5" s="121" customFormat="1" ht="88.5" customHeight="1" x14ac:dyDescent="0.3">
      <c r="E2033" s="136"/>
    </row>
    <row r="2034" spans="5:5" s="121" customFormat="1" ht="88.5" customHeight="1" x14ac:dyDescent="0.3">
      <c r="E2034" s="136"/>
    </row>
    <row r="2035" spans="5:5" s="121" customFormat="1" ht="88.5" customHeight="1" x14ac:dyDescent="0.3">
      <c r="E2035" s="136"/>
    </row>
    <row r="2036" spans="5:5" s="121" customFormat="1" ht="88.5" customHeight="1" x14ac:dyDescent="0.3">
      <c r="E2036" s="136"/>
    </row>
    <row r="2037" spans="5:5" s="121" customFormat="1" ht="88.5" customHeight="1" x14ac:dyDescent="0.3">
      <c r="E2037" s="136"/>
    </row>
    <row r="2038" spans="5:5" s="121" customFormat="1" ht="88.5" customHeight="1" x14ac:dyDescent="0.3">
      <c r="E2038" s="136"/>
    </row>
    <row r="2039" spans="5:5" s="121" customFormat="1" ht="88.5" customHeight="1" x14ac:dyDescent="0.3">
      <c r="E2039" s="136"/>
    </row>
    <row r="2040" spans="5:5" s="121" customFormat="1" ht="88.5" customHeight="1" x14ac:dyDescent="0.3">
      <c r="E2040" s="136"/>
    </row>
    <row r="2041" spans="5:5" s="121" customFormat="1" ht="88.5" customHeight="1" x14ac:dyDescent="0.3">
      <c r="E2041" s="136"/>
    </row>
    <row r="2042" spans="5:5" s="121" customFormat="1" ht="88.5" customHeight="1" x14ac:dyDescent="0.3">
      <c r="E2042" s="136"/>
    </row>
    <row r="2043" spans="5:5" s="121" customFormat="1" ht="88.5" customHeight="1" x14ac:dyDescent="0.3">
      <c r="E2043" s="136"/>
    </row>
    <row r="2044" spans="5:5" s="121" customFormat="1" ht="88.5" customHeight="1" x14ac:dyDescent="0.3">
      <c r="E2044" s="136"/>
    </row>
    <row r="2045" spans="5:5" s="121" customFormat="1" ht="88.5" customHeight="1" x14ac:dyDescent="0.3">
      <c r="E2045" s="136"/>
    </row>
    <row r="2046" spans="5:5" s="121" customFormat="1" ht="88.5" customHeight="1" x14ac:dyDescent="0.3">
      <c r="E2046" s="136"/>
    </row>
    <row r="2047" spans="5:5" s="121" customFormat="1" ht="88.5" customHeight="1" x14ac:dyDescent="0.3">
      <c r="E2047" s="136"/>
    </row>
    <row r="2048" spans="5:5" s="121" customFormat="1" ht="88.5" customHeight="1" x14ac:dyDescent="0.3">
      <c r="E2048" s="136"/>
    </row>
    <row r="2049" spans="5:5" s="121" customFormat="1" ht="88.5" customHeight="1" x14ac:dyDescent="0.3">
      <c r="E2049" s="136"/>
    </row>
    <row r="2050" spans="5:5" s="121" customFormat="1" ht="88.5" customHeight="1" x14ac:dyDescent="0.3">
      <c r="E2050" s="136"/>
    </row>
    <row r="2051" spans="5:5" s="121" customFormat="1" ht="88.5" customHeight="1" x14ac:dyDescent="0.3">
      <c r="E2051" s="136"/>
    </row>
    <row r="2052" spans="5:5" s="121" customFormat="1" ht="88.5" customHeight="1" x14ac:dyDescent="0.3">
      <c r="E2052" s="136"/>
    </row>
    <row r="2053" spans="5:5" s="121" customFormat="1" ht="88.5" customHeight="1" x14ac:dyDescent="0.3">
      <c r="E2053" s="136"/>
    </row>
    <row r="2054" spans="5:5" s="121" customFormat="1" ht="88.5" customHeight="1" x14ac:dyDescent="0.3">
      <c r="E2054" s="136"/>
    </row>
    <row r="2055" spans="5:5" s="121" customFormat="1" ht="88.5" customHeight="1" x14ac:dyDescent="0.3">
      <c r="E2055" s="136"/>
    </row>
    <row r="2056" spans="5:5" s="121" customFormat="1" ht="88.5" customHeight="1" x14ac:dyDescent="0.3">
      <c r="E2056" s="136"/>
    </row>
    <row r="2057" spans="5:5" s="121" customFormat="1" ht="88.5" customHeight="1" x14ac:dyDescent="0.3">
      <c r="E2057" s="136"/>
    </row>
    <row r="2058" spans="5:5" s="121" customFormat="1" ht="88.5" customHeight="1" x14ac:dyDescent="0.3">
      <c r="E2058" s="136"/>
    </row>
    <row r="2059" spans="5:5" s="121" customFormat="1" ht="88.5" customHeight="1" x14ac:dyDescent="0.3">
      <c r="E2059" s="136"/>
    </row>
    <row r="2060" spans="5:5" s="121" customFormat="1" ht="88.5" customHeight="1" x14ac:dyDescent="0.3">
      <c r="E2060" s="136"/>
    </row>
    <row r="2061" spans="5:5" s="121" customFormat="1" ht="88.5" customHeight="1" x14ac:dyDescent="0.3">
      <c r="E2061" s="136"/>
    </row>
    <row r="2062" spans="5:5" s="121" customFormat="1" ht="88.5" customHeight="1" x14ac:dyDescent="0.3">
      <c r="E2062" s="136"/>
    </row>
    <row r="2063" spans="5:5" s="121" customFormat="1" ht="88.5" customHeight="1" x14ac:dyDescent="0.3">
      <c r="E2063" s="136"/>
    </row>
    <row r="2064" spans="5:5" s="121" customFormat="1" ht="88.5" customHeight="1" x14ac:dyDescent="0.3">
      <c r="E2064" s="136"/>
    </row>
    <row r="2065" spans="5:5" s="121" customFormat="1" ht="88.5" customHeight="1" x14ac:dyDescent="0.3">
      <c r="E2065" s="136"/>
    </row>
    <row r="2066" spans="5:5" s="121" customFormat="1" ht="88.5" customHeight="1" x14ac:dyDescent="0.3">
      <c r="E2066" s="136"/>
    </row>
    <row r="2067" spans="5:5" s="121" customFormat="1" ht="88.5" customHeight="1" x14ac:dyDescent="0.3">
      <c r="E2067" s="136"/>
    </row>
    <row r="2068" spans="5:5" s="121" customFormat="1" ht="88.5" customHeight="1" x14ac:dyDescent="0.3">
      <c r="E2068" s="136"/>
    </row>
    <row r="2069" spans="5:5" s="121" customFormat="1" ht="88.5" customHeight="1" x14ac:dyDescent="0.3">
      <c r="E2069" s="136"/>
    </row>
    <row r="2070" spans="5:5" s="121" customFormat="1" ht="88.5" customHeight="1" x14ac:dyDescent="0.3">
      <c r="E2070" s="136"/>
    </row>
    <row r="2071" spans="5:5" s="121" customFormat="1" ht="88.5" customHeight="1" x14ac:dyDescent="0.3">
      <c r="E2071" s="136"/>
    </row>
    <row r="2072" spans="5:5" s="121" customFormat="1" ht="88.5" customHeight="1" x14ac:dyDescent="0.3">
      <c r="E2072" s="136"/>
    </row>
    <row r="2073" spans="5:5" s="121" customFormat="1" ht="88.5" customHeight="1" x14ac:dyDescent="0.3">
      <c r="E2073" s="136"/>
    </row>
    <row r="2074" spans="5:5" s="121" customFormat="1" ht="88.5" customHeight="1" x14ac:dyDescent="0.3">
      <c r="E2074" s="136"/>
    </row>
    <row r="2075" spans="5:5" s="121" customFormat="1" ht="88.5" customHeight="1" x14ac:dyDescent="0.3">
      <c r="E2075" s="136"/>
    </row>
    <row r="2076" spans="5:5" s="121" customFormat="1" ht="88.5" customHeight="1" x14ac:dyDescent="0.3">
      <c r="E2076" s="136"/>
    </row>
    <row r="2077" spans="5:5" s="121" customFormat="1" ht="88.5" customHeight="1" x14ac:dyDescent="0.3">
      <c r="E2077" s="136"/>
    </row>
    <row r="2078" spans="5:5" s="121" customFormat="1" ht="88.5" customHeight="1" x14ac:dyDescent="0.3">
      <c r="E2078" s="136"/>
    </row>
    <row r="2079" spans="5:5" s="121" customFormat="1" ht="88.5" customHeight="1" x14ac:dyDescent="0.3">
      <c r="E2079" s="136"/>
    </row>
    <row r="2080" spans="5:5" s="121" customFormat="1" ht="88.5" customHeight="1" x14ac:dyDescent="0.3">
      <c r="E2080" s="136"/>
    </row>
    <row r="2081" spans="5:5" s="121" customFormat="1" ht="88.5" customHeight="1" x14ac:dyDescent="0.3">
      <c r="E2081" s="136"/>
    </row>
    <row r="2082" spans="5:5" s="121" customFormat="1" ht="88.5" customHeight="1" x14ac:dyDescent="0.3">
      <c r="E2082" s="136"/>
    </row>
    <row r="2083" spans="5:5" s="121" customFormat="1" ht="88.5" customHeight="1" x14ac:dyDescent="0.3">
      <c r="E2083" s="136"/>
    </row>
    <row r="2084" spans="5:5" s="121" customFormat="1" ht="88.5" customHeight="1" x14ac:dyDescent="0.3">
      <c r="E2084" s="136"/>
    </row>
    <row r="2085" spans="5:5" s="121" customFormat="1" ht="88.5" customHeight="1" x14ac:dyDescent="0.3">
      <c r="E2085" s="136"/>
    </row>
    <row r="2086" spans="5:5" s="121" customFormat="1" ht="88.5" customHeight="1" x14ac:dyDescent="0.3">
      <c r="E2086" s="136"/>
    </row>
    <row r="2087" spans="5:5" s="121" customFormat="1" ht="88.5" customHeight="1" x14ac:dyDescent="0.3">
      <c r="E2087" s="136"/>
    </row>
    <row r="2088" spans="5:5" s="121" customFormat="1" ht="88.5" customHeight="1" x14ac:dyDescent="0.3">
      <c r="E2088" s="136"/>
    </row>
    <row r="2089" spans="5:5" s="121" customFormat="1" ht="88.5" customHeight="1" x14ac:dyDescent="0.3">
      <c r="E2089" s="136"/>
    </row>
    <row r="2090" spans="5:5" s="121" customFormat="1" ht="88.5" customHeight="1" x14ac:dyDescent="0.3">
      <c r="E2090" s="136"/>
    </row>
    <row r="2091" spans="5:5" s="121" customFormat="1" ht="88.5" customHeight="1" x14ac:dyDescent="0.3">
      <c r="E2091" s="136"/>
    </row>
    <row r="2092" spans="5:5" s="121" customFormat="1" ht="88.5" customHeight="1" x14ac:dyDescent="0.3">
      <c r="E2092" s="136"/>
    </row>
    <row r="2093" spans="5:5" s="121" customFormat="1" ht="88.5" customHeight="1" x14ac:dyDescent="0.3">
      <c r="E2093" s="136"/>
    </row>
    <row r="2094" spans="5:5" s="121" customFormat="1" ht="88.5" customHeight="1" x14ac:dyDescent="0.3">
      <c r="E2094" s="136"/>
    </row>
    <row r="2095" spans="5:5" s="121" customFormat="1" ht="88.5" customHeight="1" x14ac:dyDescent="0.3">
      <c r="E2095" s="136"/>
    </row>
    <row r="2096" spans="5:5" s="121" customFormat="1" ht="88.5" customHeight="1" x14ac:dyDescent="0.3">
      <c r="E2096" s="136"/>
    </row>
    <row r="2097" spans="5:5" s="121" customFormat="1" ht="88.5" customHeight="1" x14ac:dyDescent="0.3">
      <c r="E2097" s="136"/>
    </row>
    <row r="2098" spans="5:5" s="121" customFormat="1" ht="88.5" customHeight="1" x14ac:dyDescent="0.3">
      <c r="E2098" s="136"/>
    </row>
    <row r="2099" spans="5:5" s="121" customFormat="1" ht="88.5" customHeight="1" x14ac:dyDescent="0.3">
      <c r="E2099" s="136"/>
    </row>
    <row r="2100" spans="5:5" s="121" customFormat="1" ht="88.5" customHeight="1" x14ac:dyDescent="0.3">
      <c r="E2100" s="136"/>
    </row>
    <row r="2101" spans="5:5" s="121" customFormat="1" ht="88.5" customHeight="1" x14ac:dyDescent="0.3">
      <c r="E2101" s="136"/>
    </row>
    <row r="2102" spans="5:5" s="121" customFormat="1" ht="88.5" customHeight="1" x14ac:dyDescent="0.3">
      <c r="E2102" s="136"/>
    </row>
    <row r="2103" spans="5:5" s="121" customFormat="1" ht="88.5" customHeight="1" x14ac:dyDescent="0.3">
      <c r="E2103" s="136"/>
    </row>
    <row r="2104" spans="5:5" s="121" customFormat="1" ht="88.5" customHeight="1" x14ac:dyDescent="0.3">
      <c r="E2104" s="136"/>
    </row>
    <row r="2105" spans="5:5" s="121" customFormat="1" ht="88.5" customHeight="1" x14ac:dyDescent="0.3">
      <c r="E2105" s="136"/>
    </row>
    <row r="2106" spans="5:5" s="121" customFormat="1" ht="88.5" customHeight="1" x14ac:dyDescent="0.3">
      <c r="E2106" s="136"/>
    </row>
    <row r="2107" spans="5:5" s="121" customFormat="1" ht="88.5" customHeight="1" x14ac:dyDescent="0.3">
      <c r="E2107" s="136"/>
    </row>
    <row r="2108" spans="5:5" s="121" customFormat="1" ht="88.5" customHeight="1" x14ac:dyDescent="0.3">
      <c r="E2108" s="136"/>
    </row>
    <row r="2109" spans="5:5" s="121" customFormat="1" ht="88.5" customHeight="1" x14ac:dyDescent="0.3">
      <c r="E2109" s="136"/>
    </row>
    <row r="2110" spans="5:5" s="121" customFormat="1" ht="88.5" customHeight="1" x14ac:dyDescent="0.3">
      <c r="E2110" s="136"/>
    </row>
    <row r="2111" spans="5:5" s="121" customFormat="1" ht="88.5" customHeight="1" x14ac:dyDescent="0.3">
      <c r="E2111" s="136"/>
    </row>
    <row r="2112" spans="5:5" s="121" customFormat="1" ht="88.5" customHeight="1" x14ac:dyDescent="0.3">
      <c r="E2112" s="136"/>
    </row>
    <row r="2113" spans="5:5" s="121" customFormat="1" ht="88.5" customHeight="1" x14ac:dyDescent="0.3">
      <c r="E2113" s="136"/>
    </row>
    <row r="2114" spans="5:5" s="121" customFormat="1" ht="88.5" customHeight="1" x14ac:dyDescent="0.3">
      <c r="E2114" s="136"/>
    </row>
    <row r="2115" spans="5:5" s="121" customFormat="1" ht="88.5" customHeight="1" x14ac:dyDescent="0.3">
      <c r="E2115" s="136"/>
    </row>
    <row r="2116" spans="5:5" s="121" customFormat="1" ht="88.5" customHeight="1" x14ac:dyDescent="0.3">
      <c r="E2116" s="136"/>
    </row>
    <row r="2117" spans="5:5" s="121" customFormat="1" ht="88.5" customHeight="1" x14ac:dyDescent="0.3">
      <c r="E2117" s="136"/>
    </row>
    <row r="2118" spans="5:5" s="121" customFormat="1" ht="88.5" customHeight="1" x14ac:dyDescent="0.3">
      <c r="E2118" s="136"/>
    </row>
    <row r="2119" spans="5:5" s="121" customFormat="1" ht="88.5" customHeight="1" x14ac:dyDescent="0.3">
      <c r="E2119" s="136"/>
    </row>
    <row r="2120" spans="5:5" s="121" customFormat="1" ht="88.5" customHeight="1" x14ac:dyDescent="0.3">
      <c r="E2120" s="136"/>
    </row>
    <row r="2121" spans="5:5" s="121" customFormat="1" ht="88.5" customHeight="1" x14ac:dyDescent="0.3">
      <c r="E2121" s="136"/>
    </row>
    <row r="2122" spans="5:5" s="121" customFormat="1" ht="88.5" customHeight="1" x14ac:dyDescent="0.3">
      <c r="E2122" s="136"/>
    </row>
    <row r="2123" spans="5:5" s="121" customFormat="1" ht="88.5" customHeight="1" x14ac:dyDescent="0.3">
      <c r="E2123" s="136"/>
    </row>
    <row r="2124" spans="5:5" s="121" customFormat="1" ht="88.5" customHeight="1" x14ac:dyDescent="0.3">
      <c r="E2124" s="136"/>
    </row>
    <row r="2125" spans="5:5" s="121" customFormat="1" ht="88.5" customHeight="1" x14ac:dyDescent="0.3">
      <c r="E2125" s="136"/>
    </row>
    <row r="2126" spans="5:5" s="121" customFormat="1" ht="88.5" customHeight="1" x14ac:dyDescent="0.3">
      <c r="E2126" s="136"/>
    </row>
    <row r="2127" spans="5:5" s="121" customFormat="1" ht="88.5" customHeight="1" x14ac:dyDescent="0.3">
      <c r="E2127" s="136"/>
    </row>
    <row r="2128" spans="5:5" s="121" customFormat="1" ht="88.5" customHeight="1" x14ac:dyDescent="0.3">
      <c r="E2128" s="136"/>
    </row>
    <row r="2129" spans="5:5" s="121" customFormat="1" ht="88.5" customHeight="1" x14ac:dyDescent="0.3">
      <c r="E2129" s="136"/>
    </row>
    <row r="2130" spans="5:5" s="121" customFormat="1" ht="88.5" customHeight="1" x14ac:dyDescent="0.3">
      <c r="E2130" s="136"/>
    </row>
    <row r="2131" spans="5:5" s="121" customFormat="1" ht="88.5" customHeight="1" x14ac:dyDescent="0.3">
      <c r="E2131" s="136"/>
    </row>
    <row r="2132" spans="5:5" s="121" customFormat="1" ht="88.5" customHeight="1" x14ac:dyDescent="0.3">
      <c r="E2132" s="136"/>
    </row>
    <row r="2133" spans="5:5" s="121" customFormat="1" ht="88.5" customHeight="1" x14ac:dyDescent="0.3">
      <c r="E2133" s="136"/>
    </row>
    <row r="2134" spans="5:5" s="121" customFormat="1" ht="88.5" customHeight="1" x14ac:dyDescent="0.3">
      <c r="E2134" s="136"/>
    </row>
    <row r="2135" spans="5:5" s="121" customFormat="1" ht="88.5" customHeight="1" x14ac:dyDescent="0.3">
      <c r="E2135" s="136"/>
    </row>
    <row r="2136" spans="5:5" s="121" customFormat="1" ht="88.5" customHeight="1" x14ac:dyDescent="0.3">
      <c r="E2136" s="136"/>
    </row>
    <row r="2137" spans="5:5" s="121" customFormat="1" ht="88.5" customHeight="1" x14ac:dyDescent="0.3">
      <c r="E2137" s="136"/>
    </row>
    <row r="2138" spans="5:5" s="121" customFormat="1" ht="88.5" customHeight="1" x14ac:dyDescent="0.3">
      <c r="E2138" s="136"/>
    </row>
    <row r="2139" spans="5:5" s="121" customFormat="1" ht="88.5" customHeight="1" x14ac:dyDescent="0.3">
      <c r="E2139" s="136"/>
    </row>
    <row r="2140" spans="5:5" s="121" customFormat="1" ht="88.5" customHeight="1" x14ac:dyDescent="0.3">
      <c r="E2140" s="136"/>
    </row>
    <row r="2141" spans="5:5" s="121" customFormat="1" ht="88.5" customHeight="1" x14ac:dyDescent="0.3">
      <c r="E2141" s="136"/>
    </row>
    <row r="2142" spans="5:5" s="121" customFormat="1" ht="88.5" customHeight="1" x14ac:dyDescent="0.3">
      <c r="E2142" s="136"/>
    </row>
    <row r="2143" spans="5:5" s="121" customFormat="1" ht="88.5" customHeight="1" x14ac:dyDescent="0.3">
      <c r="E2143" s="136"/>
    </row>
    <row r="2144" spans="5:5" s="121" customFormat="1" ht="88.5" customHeight="1" x14ac:dyDescent="0.3">
      <c r="E2144" s="136"/>
    </row>
    <row r="2145" spans="5:5" s="121" customFormat="1" ht="88.5" customHeight="1" x14ac:dyDescent="0.3">
      <c r="E2145" s="136"/>
    </row>
    <row r="2146" spans="5:5" s="121" customFormat="1" ht="88.5" customHeight="1" x14ac:dyDescent="0.3">
      <c r="E2146" s="136"/>
    </row>
    <row r="2147" spans="5:5" s="121" customFormat="1" ht="88.5" customHeight="1" x14ac:dyDescent="0.3">
      <c r="E2147" s="136"/>
    </row>
    <row r="2148" spans="5:5" s="121" customFormat="1" ht="88.5" customHeight="1" x14ac:dyDescent="0.3">
      <c r="E2148" s="136"/>
    </row>
    <row r="2149" spans="5:5" s="121" customFormat="1" ht="88.5" customHeight="1" x14ac:dyDescent="0.3">
      <c r="E2149" s="136"/>
    </row>
    <row r="2150" spans="5:5" s="121" customFormat="1" ht="88.5" customHeight="1" x14ac:dyDescent="0.3">
      <c r="E2150" s="136"/>
    </row>
    <row r="2151" spans="5:5" s="121" customFormat="1" ht="88.5" customHeight="1" x14ac:dyDescent="0.3">
      <c r="E2151" s="136"/>
    </row>
    <row r="2152" spans="5:5" s="121" customFormat="1" ht="88.5" customHeight="1" x14ac:dyDescent="0.3">
      <c r="E2152" s="136"/>
    </row>
    <row r="2153" spans="5:5" s="121" customFormat="1" ht="88.5" customHeight="1" x14ac:dyDescent="0.3">
      <c r="E2153" s="136"/>
    </row>
    <row r="2154" spans="5:5" s="121" customFormat="1" ht="88.5" customHeight="1" x14ac:dyDescent="0.3">
      <c r="E2154" s="136"/>
    </row>
    <row r="2155" spans="5:5" s="121" customFormat="1" ht="88.5" customHeight="1" x14ac:dyDescent="0.3">
      <c r="E2155" s="136"/>
    </row>
    <row r="2156" spans="5:5" s="121" customFormat="1" ht="88.5" customHeight="1" x14ac:dyDescent="0.3">
      <c r="E2156" s="136"/>
    </row>
    <row r="2157" spans="5:5" s="121" customFormat="1" ht="88.5" customHeight="1" x14ac:dyDescent="0.3">
      <c r="E2157" s="136"/>
    </row>
    <row r="2158" spans="5:5" s="121" customFormat="1" ht="88.5" customHeight="1" x14ac:dyDescent="0.3">
      <c r="E2158" s="136"/>
    </row>
    <row r="2159" spans="5:5" s="121" customFormat="1" ht="88.5" customHeight="1" x14ac:dyDescent="0.3">
      <c r="E2159" s="136"/>
    </row>
    <row r="2160" spans="5:5" s="121" customFormat="1" ht="88.5" customHeight="1" x14ac:dyDescent="0.3">
      <c r="E2160" s="136"/>
    </row>
    <row r="2161" spans="5:5" s="121" customFormat="1" ht="88.5" customHeight="1" x14ac:dyDescent="0.3">
      <c r="E2161" s="136"/>
    </row>
    <row r="2162" spans="5:5" s="121" customFormat="1" ht="88.5" customHeight="1" x14ac:dyDescent="0.3">
      <c r="E2162" s="136"/>
    </row>
    <row r="2163" spans="5:5" s="121" customFormat="1" ht="88.5" customHeight="1" x14ac:dyDescent="0.3">
      <c r="E2163" s="136"/>
    </row>
    <row r="2164" spans="5:5" s="121" customFormat="1" ht="88.5" customHeight="1" x14ac:dyDescent="0.3">
      <c r="E2164" s="136"/>
    </row>
    <row r="2165" spans="5:5" s="121" customFormat="1" ht="88.5" customHeight="1" x14ac:dyDescent="0.3">
      <c r="E2165" s="136"/>
    </row>
    <row r="2166" spans="5:5" s="121" customFormat="1" ht="88.5" customHeight="1" x14ac:dyDescent="0.3">
      <c r="E2166" s="136"/>
    </row>
    <row r="2167" spans="5:5" s="121" customFormat="1" ht="88.5" customHeight="1" x14ac:dyDescent="0.3">
      <c r="E2167" s="136"/>
    </row>
    <row r="2168" spans="5:5" s="121" customFormat="1" ht="88.5" customHeight="1" x14ac:dyDescent="0.3">
      <c r="E2168" s="136"/>
    </row>
    <row r="2169" spans="5:5" s="121" customFormat="1" ht="88.5" customHeight="1" x14ac:dyDescent="0.3">
      <c r="E2169" s="136"/>
    </row>
    <row r="2170" spans="5:5" s="121" customFormat="1" ht="88.5" customHeight="1" x14ac:dyDescent="0.3">
      <c r="E2170" s="136"/>
    </row>
    <row r="2171" spans="5:5" s="121" customFormat="1" ht="88.5" customHeight="1" x14ac:dyDescent="0.3">
      <c r="E2171" s="136"/>
    </row>
    <row r="2172" spans="5:5" s="121" customFormat="1" ht="88.5" customHeight="1" x14ac:dyDescent="0.3">
      <c r="E2172" s="136"/>
    </row>
    <row r="2173" spans="5:5" s="121" customFormat="1" ht="88.5" customHeight="1" x14ac:dyDescent="0.3">
      <c r="E2173" s="136"/>
    </row>
    <row r="2174" spans="5:5" s="121" customFormat="1" ht="88.5" customHeight="1" x14ac:dyDescent="0.3">
      <c r="E2174" s="136"/>
    </row>
    <row r="2175" spans="5:5" s="121" customFormat="1" ht="88.5" customHeight="1" x14ac:dyDescent="0.3">
      <c r="E2175" s="136"/>
    </row>
    <row r="2176" spans="5:5" s="121" customFormat="1" ht="88.5" customHeight="1" x14ac:dyDescent="0.3">
      <c r="E2176" s="136"/>
    </row>
    <row r="2177" spans="5:5" s="121" customFormat="1" ht="88.5" customHeight="1" x14ac:dyDescent="0.3">
      <c r="E2177" s="136"/>
    </row>
    <row r="2178" spans="5:5" s="121" customFormat="1" ht="88.5" customHeight="1" x14ac:dyDescent="0.3">
      <c r="E2178" s="136"/>
    </row>
    <row r="2179" spans="5:5" s="121" customFormat="1" ht="88.5" customHeight="1" x14ac:dyDescent="0.3">
      <c r="E2179" s="136"/>
    </row>
    <row r="2180" spans="5:5" s="121" customFormat="1" ht="88.5" customHeight="1" x14ac:dyDescent="0.3">
      <c r="E2180" s="136"/>
    </row>
    <row r="2181" spans="5:5" s="121" customFormat="1" ht="88.5" customHeight="1" x14ac:dyDescent="0.3">
      <c r="E2181" s="136"/>
    </row>
    <row r="2182" spans="5:5" s="121" customFormat="1" ht="88.5" customHeight="1" x14ac:dyDescent="0.3">
      <c r="E2182" s="136"/>
    </row>
    <row r="2183" spans="5:5" s="121" customFormat="1" ht="88.5" customHeight="1" x14ac:dyDescent="0.3">
      <c r="E2183" s="136"/>
    </row>
    <row r="2184" spans="5:5" s="121" customFormat="1" ht="88.5" customHeight="1" x14ac:dyDescent="0.3">
      <c r="E2184" s="136"/>
    </row>
    <row r="2185" spans="5:5" s="121" customFormat="1" ht="88.5" customHeight="1" x14ac:dyDescent="0.3">
      <c r="E2185" s="136"/>
    </row>
    <row r="2186" spans="5:5" s="121" customFormat="1" ht="88.5" customHeight="1" x14ac:dyDescent="0.3">
      <c r="E2186" s="136"/>
    </row>
    <row r="2187" spans="5:5" s="121" customFormat="1" ht="88.5" customHeight="1" x14ac:dyDescent="0.3">
      <c r="E2187" s="136"/>
    </row>
    <row r="2188" spans="5:5" s="121" customFormat="1" ht="88.5" customHeight="1" x14ac:dyDescent="0.3">
      <c r="E2188" s="136"/>
    </row>
    <row r="2189" spans="5:5" s="121" customFormat="1" ht="88.5" customHeight="1" x14ac:dyDescent="0.3">
      <c r="E2189" s="136"/>
    </row>
    <row r="2190" spans="5:5" s="121" customFormat="1" ht="88.5" customHeight="1" x14ac:dyDescent="0.3">
      <c r="E2190" s="136"/>
    </row>
    <row r="2191" spans="5:5" s="121" customFormat="1" ht="88.5" customHeight="1" x14ac:dyDescent="0.3">
      <c r="E2191" s="136"/>
    </row>
    <row r="2192" spans="5:5" s="121" customFormat="1" ht="88.5" customHeight="1" x14ac:dyDescent="0.3">
      <c r="E2192" s="136"/>
    </row>
    <row r="2193" spans="5:5" s="121" customFormat="1" ht="88.5" customHeight="1" x14ac:dyDescent="0.3">
      <c r="E2193" s="136"/>
    </row>
    <row r="2194" spans="5:5" s="121" customFormat="1" ht="88.5" customHeight="1" x14ac:dyDescent="0.3">
      <c r="E2194" s="136"/>
    </row>
    <row r="2195" spans="5:5" s="121" customFormat="1" ht="88.5" customHeight="1" x14ac:dyDescent="0.3">
      <c r="E2195" s="136"/>
    </row>
    <row r="2196" spans="5:5" s="121" customFormat="1" ht="88.5" customHeight="1" x14ac:dyDescent="0.3">
      <c r="E2196" s="136"/>
    </row>
    <row r="2197" spans="5:5" s="121" customFormat="1" ht="88.5" customHeight="1" x14ac:dyDescent="0.3">
      <c r="E2197" s="136"/>
    </row>
    <row r="2198" spans="5:5" s="121" customFormat="1" ht="88.5" customHeight="1" x14ac:dyDescent="0.3">
      <c r="E2198" s="136"/>
    </row>
    <row r="2199" spans="5:5" s="121" customFormat="1" ht="88.5" customHeight="1" x14ac:dyDescent="0.3">
      <c r="E2199" s="136"/>
    </row>
    <row r="2200" spans="5:5" s="121" customFormat="1" ht="88.5" customHeight="1" x14ac:dyDescent="0.3">
      <c r="E2200" s="136"/>
    </row>
    <row r="2201" spans="5:5" s="121" customFormat="1" ht="88.5" customHeight="1" x14ac:dyDescent="0.3">
      <c r="E2201" s="136"/>
    </row>
    <row r="2202" spans="5:5" s="121" customFormat="1" ht="88.5" customHeight="1" x14ac:dyDescent="0.3">
      <c r="E2202" s="136"/>
    </row>
    <row r="2203" spans="5:5" s="121" customFormat="1" ht="88.5" customHeight="1" x14ac:dyDescent="0.3">
      <c r="E2203" s="136"/>
    </row>
    <row r="2204" spans="5:5" s="121" customFormat="1" ht="88.5" customHeight="1" x14ac:dyDescent="0.3">
      <c r="E2204" s="136"/>
    </row>
    <row r="2205" spans="5:5" s="121" customFormat="1" ht="88.5" customHeight="1" x14ac:dyDescent="0.3">
      <c r="E2205" s="136"/>
    </row>
    <row r="2206" spans="5:5" s="121" customFormat="1" ht="88.5" customHeight="1" x14ac:dyDescent="0.3">
      <c r="E2206" s="136"/>
    </row>
    <row r="2207" spans="5:5" s="121" customFormat="1" ht="88.5" customHeight="1" x14ac:dyDescent="0.3">
      <c r="E2207" s="136"/>
    </row>
    <row r="2208" spans="5:5" s="121" customFormat="1" ht="88.5" customHeight="1" x14ac:dyDescent="0.3">
      <c r="E2208" s="136"/>
    </row>
    <row r="2209" spans="5:5" s="121" customFormat="1" ht="88.5" customHeight="1" x14ac:dyDescent="0.3">
      <c r="E2209" s="136"/>
    </row>
    <row r="2210" spans="5:5" s="121" customFormat="1" ht="88.5" customHeight="1" x14ac:dyDescent="0.3">
      <c r="E2210" s="136"/>
    </row>
    <row r="2211" spans="5:5" s="121" customFormat="1" ht="88.5" customHeight="1" x14ac:dyDescent="0.3">
      <c r="E2211" s="136"/>
    </row>
    <row r="2212" spans="5:5" s="121" customFormat="1" ht="88.5" customHeight="1" x14ac:dyDescent="0.3">
      <c r="E2212" s="136"/>
    </row>
    <row r="2213" spans="5:5" s="121" customFormat="1" ht="88.5" customHeight="1" x14ac:dyDescent="0.3">
      <c r="E2213" s="136"/>
    </row>
    <row r="2214" spans="5:5" s="121" customFormat="1" ht="88.5" customHeight="1" x14ac:dyDescent="0.3">
      <c r="E2214" s="136"/>
    </row>
    <row r="2215" spans="5:5" s="121" customFormat="1" ht="88.5" customHeight="1" x14ac:dyDescent="0.3">
      <c r="E2215" s="136"/>
    </row>
    <row r="2216" spans="5:5" s="121" customFormat="1" ht="88.5" customHeight="1" x14ac:dyDescent="0.3">
      <c r="E2216" s="136"/>
    </row>
    <row r="2217" spans="5:5" s="121" customFormat="1" ht="88.5" customHeight="1" x14ac:dyDescent="0.3">
      <c r="E2217" s="136"/>
    </row>
    <row r="2218" spans="5:5" s="121" customFormat="1" ht="88.5" customHeight="1" x14ac:dyDescent="0.3">
      <c r="E2218" s="136"/>
    </row>
    <row r="2219" spans="5:5" s="121" customFormat="1" ht="88.5" customHeight="1" x14ac:dyDescent="0.3">
      <c r="E2219" s="136"/>
    </row>
    <row r="2220" spans="5:5" s="121" customFormat="1" ht="88.5" customHeight="1" x14ac:dyDescent="0.3">
      <c r="E2220" s="136"/>
    </row>
    <row r="2221" spans="5:5" s="121" customFormat="1" ht="88.5" customHeight="1" x14ac:dyDescent="0.3">
      <c r="E2221" s="136"/>
    </row>
    <row r="2222" spans="5:5" s="121" customFormat="1" ht="88.5" customHeight="1" x14ac:dyDescent="0.3">
      <c r="E2222" s="136"/>
    </row>
    <row r="2223" spans="5:5" s="121" customFormat="1" ht="88.5" customHeight="1" x14ac:dyDescent="0.3">
      <c r="E2223" s="136"/>
    </row>
    <row r="2224" spans="5:5" s="121" customFormat="1" ht="88.5" customHeight="1" x14ac:dyDescent="0.3">
      <c r="E2224" s="136"/>
    </row>
    <row r="2225" spans="5:5" s="121" customFormat="1" ht="88.5" customHeight="1" x14ac:dyDescent="0.3">
      <c r="E2225" s="136"/>
    </row>
    <row r="2226" spans="5:5" s="121" customFormat="1" ht="88.5" customHeight="1" x14ac:dyDescent="0.3">
      <c r="E2226" s="136"/>
    </row>
    <row r="2227" spans="5:5" s="121" customFormat="1" ht="88.5" customHeight="1" x14ac:dyDescent="0.3">
      <c r="E2227" s="136"/>
    </row>
    <row r="2228" spans="5:5" s="121" customFormat="1" ht="88.5" customHeight="1" x14ac:dyDescent="0.3">
      <c r="E2228" s="136"/>
    </row>
    <row r="2229" spans="5:5" s="121" customFormat="1" ht="88.5" customHeight="1" x14ac:dyDescent="0.3">
      <c r="E2229" s="136"/>
    </row>
    <row r="2230" spans="5:5" s="121" customFormat="1" ht="88.5" customHeight="1" x14ac:dyDescent="0.3">
      <c r="E2230" s="136"/>
    </row>
    <row r="2231" spans="5:5" s="121" customFormat="1" ht="88.5" customHeight="1" x14ac:dyDescent="0.3">
      <c r="E2231" s="136"/>
    </row>
    <row r="2232" spans="5:5" s="121" customFormat="1" ht="88.5" customHeight="1" x14ac:dyDescent="0.3">
      <c r="E2232" s="136"/>
    </row>
    <row r="2233" spans="5:5" s="121" customFormat="1" ht="88.5" customHeight="1" x14ac:dyDescent="0.3">
      <c r="E2233" s="136"/>
    </row>
    <row r="2234" spans="5:5" s="121" customFormat="1" ht="88.5" customHeight="1" x14ac:dyDescent="0.3">
      <c r="E2234" s="136"/>
    </row>
    <row r="2235" spans="5:5" s="121" customFormat="1" ht="88.5" customHeight="1" x14ac:dyDescent="0.3">
      <c r="E2235" s="136"/>
    </row>
    <row r="2236" spans="5:5" s="121" customFormat="1" ht="88.5" customHeight="1" x14ac:dyDescent="0.3">
      <c r="E2236" s="136"/>
    </row>
    <row r="2237" spans="5:5" s="121" customFormat="1" ht="88.5" customHeight="1" x14ac:dyDescent="0.3">
      <c r="E2237" s="136"/>
    </row>
    <row r="2238" spans="5:5" s="121" customFormat="1" ht="88.5" customHeight="1" x14ac:dyDescent="0.3">
      <c r="E2238" s="136"/>
    </row>
    <row r="2239" spans="5:5" s="121" customFormat="1" ht="88.5" customHeight="1" x14ac:dyDescent="0.3">
      <c r="E2239" s="136"/>
    </row>
    <row r="2240" spans="5:5" s="121" customFormat="1" ht="88.5" customHeight="1" x14ac:dyDescent="0.3">
      <c r="E2240" s="136"/>
    </row>
    <row r="2241" spans="5:5" s="121" customFormat="1" ht="88.5" customHeight="1" x14ac:dyDescent="0.3">
      <c r="E2241" s="136"/>
    </row>
    <row r="2242" spans="5:5" s="121" customFormat="1" ht="88.5" customHeight="1" x14ac:dyDescent="0.3">
      <c r="E2242" s="136"/>
    </row>
    <row r="2243" spans="5:5" s="121" customFormat="1" ht="88.5" customHeight="1" x14ac:dyDescent="0.3">
      <c r="E2243" s="136"/>
    </row>
    <row r="2244" spans="5:5" s="121" customFormat="1" ht="88.5" customHeight="1" x14ac:dyDescent="0.3">
      <c r="E2244" s="136"/>
    </row>
    <row r="2245" spans="5:5" s="121" customFormat="1" ht="88.5" customHeight="1" x14ac:dyDescent="0.3">
      <c r="E2245" s="136"/>
    </row>
    <row r="2246" spans="5:5" s="121" customFormat="1" ht="88.5" customHeight="1" x14ac:dyDescent="0.3">
      <c r="E2246" s="136"/>
    </row>
    <row r="2247" spans="5:5" s="121" customFormat="1" ht="88.5" customHeight="1" x14ac:dyDescent="0.3">
      <c r="E2247" s="136"/>
    </row>
    <row r="2248" spans="5:5" s="121" customFormat="1" ht="88.5" customHeight="1" x14ac:dyDescent="0.3">
      <c r="E2248" s="136"/>
    </row>
    <row r="2249" spans="5:5" s="121" customFormat="1" ht="88.5" customHeight="1" x14ac:dyDescent="0.3">
      <c r="E2249" s="136"/>
    </row>
    <row r="2250" spans="5:5" s="121" customFormat="1" ht="88.5" customHeight="1" x14ac:dyDescent="0.3">
      <c r="E2250" s="136"/>
    </row>
    <row r="2251" spans="5:5" s="121" customFormat="1" ht="88.5" customHeight="1" x14ac:dyDescent="0.3">
      <c r="E2251" s="136"/>
    </row>
    <row r="2252" spans="5:5" s="121" customFormat="1" ht="88.5" customHeight="1" x14ac:dyDescent="0.3">
      <c r="E2252" s="136"/>
    </row>
    <row r="2253" spans="5:5" s="121" customFormat="1" ht="88.5" customHeight="1" x14ac:dyDescent="0.3">
      <c r="E2253" s="136"/>
    </row>
    <row r="2254" spans="5:5" s="121" customFormat="1" ht="88.5" customHeight="1" x14ac:dyDescent="0.3">
      <c r="E2254" s="136"/>
    </row>
    <row r="2255" spans="5:5" s="121" customFormat="1" ht="88.5" customHeight="1" x14ac:dyDescent="0.3">
      <c r="E2255" s="136"/>
    </row>
    <row r="2256" spans="5:5" s="121" customFormat="1" ht="88.5" customHeight="1" x14ac:dyDescent="0.3">
      <c r="E2256" s="136"/>
    </row>
    <row r="2257" spans="5:5" s="121" customFormat="1" ht="88.5" customHeight="1" x14ac:dyDescent="0.3">
      <c r="E2257" s="136"/>
    </row>
    <row r="2258" spans="5:5" s="121" customFormat="1" ht="88.5" customHeight="1" x14ac:dyDescent="0.3">
      <c r="E2258" s="136"/>
    </row>
    <row r="2259" spans="5:5" s="121" customFormat="1" ht="88.5" customHeight="1" x14ac:dyDescent="0.3">
      <c r="E2259" s="136"/>
    </row>
    <row r="2260" spans="5:5" s="121" customFormat="1" ht="88.5" customHeight="1" x14ac:dyDescent="0.3">
      <c r="E2260" s="136"/>
    </row>
    <row r="2261" spans="5:5" s="121" customFormat="1" ht="88.5" customHeight="1" x14ac:dyDescent="0.3">
      <c r="E2261" s="136"/>
    </row>
    <row r="2262" spans="5:5" s="121" customFormat="1" ht="88.5" customHeight="1" x14ac:dyDescent="0.3">
      <c r="E2262" s="136"/>
    </row>
    <row r="2263" spans="5:5" s="121" customFormat="1" ht="88.5" customHeight="1" x14ac:dyDescent="0.3">
      <c r="E2263" s="136"/>
    </row>
    <row r="2264" spans="5:5" s="121" customFormat="1" ht="88.5" customHeight="1" x14ac:dyDescent="0.3">
      <c r="E2264" s="136"/>
    </row>
    <row r="2265" spans="5:5" s="121" customFormat="1" ht="88.5" customHeight="1" x14ac:dyDescent="0.3">
      <c r="E2265" s="136"/>
    </row>
    <row r="2266" spans="5:5" s="121" customFormat="1" ht="88.5" customHeight="1" x14ac:dyDescent="0.3">
      <c r="E2266" s="136"/>
    </row>
    <row r="2267" spans="5:5" s="121" customFormat="1" ht="88.5" customHeight="1" x14ac:dyDescent="0.3">
      <c r="E2267" s="136"/>
    </row>
    <row r="2268" spans="5:5" s="121" customFormat="1" ht="88.5" customHeight="1" x14ac:dyDescent="0.3">
      <c r="E2268" s="136"/>
    </row>
    <row r="2269" spans="5:5" s="121" customFormat="1" ht="88.5" customHeight="1" x14ac:dyDescent="0.3">
      <c r="E2269" s="136"/>
    </row>
    <row r="2270" spans="5:5" s="121" customFormat="1" ht="88.5" customHeight="1" x14ac:dyDescent="0.3">
      <c r="E2270" s="136"/>
    </row>
    <row r="2271" spans="5:5" s="121" customFormat="1" ht="88.5" customHeight="1" x14ac:dyDescent="0.3">
      <c r="E2271" s="136"/>
    </row>
    <row r="2272" spans="5:5" s="121" customFormat="1" ht="88.5" customHeight="1" x14ac:dyDescent="0.3">
      <c r="E2272" s="136"/>
    </row>
    <row r="2273" spans="5:5" s="121" customFormat="1" ht="88.5" customHeight="1" x14ac:dyDescent="0.3">
      <c r="E2273" s="136"/>
    </row>
    <row r="2274" spans="5:5" s="121" customFormat="1" ht="88.5" customHeight="1" x14ac:dyDescent="0.3">
      <c r="E2274" s="136"/>
    </row>
    <row r="2275" spans="5:5" s="121" customFormat="1" ht="88.5" customHeight="1" x14ac:dyDescent="0.3">
      <c r="E2275" s="136"/>
    </row>
    <row r="2276" spans="5:5" s="121" customFormat="1" ht="88.5" customHeight="1" x14ac:dyDescent="0.3">
      <c r="E2276" s="136"/>
    </row>
    <row r="2277" spans="5:5" s="121" customFormat="1" ht="88.5" customHeight="1" x14ac:dyDescent="0.3">
      <c r="E2277" s="136"/>
    </row>
    <row r="2278" spans="5:5" s="121" customFormat="1" ht="88.5" customHeight="1" x14ac:dyDescent="0.3">
      <c r="E2278" s="136"/>
    </row>
    <row r="2279" spans="5:5" s="121" customFormat="1" ht="88.5" customHeight="1" x14ac:dyDescent="0.3">
      <c r="E2279" s="136"/>
    </row>
    <row r="2280" spans="5:5" s="121" customFormat="1" ht="88.5" customHeight="1" x14ac:dyDescent="0.3">
      <c r="E2280" s="136"/>
    </row>
    <row r="2281" spans="5:5" s="121" customFormat="1" ht="88.5" customHeight="1" x14ac:dyDescent="0.3">
      <c r="E2281" s="136"/>
    </row>
    <row r="2282" spans="5:5" s="121" customFormat="1" ht="88.5" customHeight="1" x14ac:dyDescent="0.3">
      <c r="E2282" s="136"/>
    </row>
    <row r="2283" spans="5:5" s="121" customFormat="1" ht="88.5" customHeight="1" x14ac:dyDescent="0.3">
      <c r="E2283" s="136"/>
    </row>
    <row r="2284" spans="5:5" s="121" customFormat="1" ht="88.5" customHeight="1" x14ac:dyDescent="0.3">
      <c r="E2284" s="136"/>
    </row>
    <row r="2285" spans="5:5" s="121" customFormat="1" ht="88.5" customHeight="1" x14ac:dyDescent="0.3">
      <c r="E2285" s="136"/>
    </row>
    <row r="2286" spans="5:5" s="121" customFormat="1" ht="88.5" customHeight="1" x14ac:dyDescent="0.3">
      <c r="E2286" s="136"/>
    </row>
    <row r="2287" spans="5:5" s="121" customFormat="1" ht="88.5" customHeight="1" x14ac:dyDescent="0.3">
      <c r="E2287" s="136"/>
    </row>
    <row r="2288" spans="5:5" s="121" customFormat="1" ht="88.5" customHeight="1" x14ac:dyDescent="0.3">
      <c r="E2288" s="136"/>
    </row>
    <row r="2289" spans="5:5" s="121" customFormat="1" ht="88.5" customHeight="1" x14ac:dyDescent="0.3">
      <c r="E2289" s="136"/>
    </row>
    <row r="2290" spans="5:5" s="121" customFormat="1" ht="88.5" customHeight="1" x14ac:dyDescent="0.3">
      <c r="E2290" s="136"/>
    </row>
    <row r="2291" spans="5:5" s="121" customFormat="1" ht="88.5" customHeight="1" x14ac:dyDescent="0.3">
      <c r="E2291" s="136"/>
    </row>
    <row r="2292" spans="5:5" s="121" customFormat="1" ht="88.5" customHeight="1" x14ac:dyDescent="0.3">
      <c r="E2292" s="136"/>
    </row>
    <row r="2293" spans="5:5" s="121" customFormat="1" ht="88.5" customHeight="1" x14ac:dyDescent="0.3">
      <c r="E2293" s="136"/>
    </row>
    <row r="2294" spans="5:5" s="121" customFormat="1" ht="88.5" customHeight="1" x14ac:dyDescent="0.3">
      <c r="E2294" s="136"/>
    </row>
    <row r="2295" spans="5:5" s="121" customFormat="1" ht="88.5" customHeight="1" x14ac:dyDescent="0.3">
      <c r="E2295" s="136"/>
    </row>
    <row r="2296" spans="5:5" s="121" customFormat="1" ht="88.5" customHeight="1" x14ac:dyDescent="0.3">
      <c r="E2296" s="136"/>
    </row>
    <row r="2297" spans="5:5" s="121" customFormat="1" ht="88.5" customHeight="1" x14ac:dyDescent="0.3">
      <c r="E2297" s="136"/>
    </row>
    <row r="2298" spans="5:5" s="121" customFormat="1" ht="88.5" customHeight="1" x14ac:dyDescent="0.3">
      <c r="E2298" s="136"/>
    </row>
    <row r="2299" spans="5:5" s="121" customFormat="1" ht="88.5" customHeight="1" x14ac:dyDescent="0.3">
      <c r="E2299" s="136"/>
    </row>
    <row r="2300" spans="5:5" s="121" customFormat="1" ht="88.5" customHeight="1" x14ac:dyDescent="0.3">
      <c r="E2300" s="136"/>
    </row>
    <row r="2301" spans="5:5" s="121" customFormat="1" ht="88.5" customHeight="1" x14ac:dyDescent="0.3">
      <c r="E2301" s="136"/>
    </row>
    <row r="2302" spans="5:5" s="121" customFormat="1" ht="88.5" customHeight="1" x14ac:dyDescent="0.3">
      <c r="E2302" s="136"/>
    </row>
    <row r="2303" spans="5:5" s="121" customFormat="1" ht="88.5" customHeight="1" x14ac:dyDescent="0.3">
      <c r="E2303" s="136"/>
    </row>
    <row r="2304" spans="5:5" s="121" customFormat="1" ht="88.5" customHeight="1" x14ac:dyDescent="0.3">
      <c r="E2304" s="136"/>
    </row>
    <row r="2305" spans="5:5" s="121" customFormat="1" ht="88.5" customHeight="1" x14ac:dyDescent="0.3">
      <c r="E2305" s="136"/>
    </row>
    <row r="2306" spans="5:5" s="121" customFormat="1" ht="88.5" customHeight="1" x14ac:dyDescent="0.3">
      <c r="E2306" s="136"/>
    </row>
    <row r="2307" spans="5:5" s="121" customFormat="1" ht="88.5" customHeight="1" x14ac:dyDescent="0.3">
      <c r="E2307" s="136"/>
    </row>
    <row r="2308" spans="5:5" s="121" customFormat="1" ht="88.5" customHeight="1" x14ac:dyDescent="0.3">
      <c r="E2308" s="136"/>
    </row>
    <row r="2309" spans="5:5" s="121" customFormat="1" ht="88.5" customHeight="1" x14ac:dyDescent="0.3">
      <c r="E2309" s="136"/>
    </row>
    <row r="2310" spans="5:5" s="121" customFormat="1" ht="88.5" customHeight="1" x14ac:dyDescent="0.3">
      <c r="E2310" s="136"/>
    </row>
    <row r="2311" spans="5:5" s="121" customFormat="1" ht="88.5" customHeight="1" x14ac:dyDescent="0.3">
      <c r="E2311" s="136"/>
    </row>
    <row r="2312" spans="5:5" s="121" customFormat="1" ht="88.5" customHeight="1" x14ac:dyDescent="0.3">
      <c r="E2312" s="136"/>
    </row>
    <row r="2313" spans="5:5" s="121" customFormat="1" ht="88.5" customHeight="1" x14ac:dyDescent="0.3">
      <c r="E2313" s="136"/>
    </row>
    <row r="2314" spans="5:5" s="121" customFormat="1" ht="88.5" customHeight="1" x14ac:dyDescent="0.3">
      <c r="E2314" s="136"/>
    </row>
    <row r="2315" spans="5:5" s="121" customFormat="1" ht="88.5" customHeight="1" x14ac:dyDescent="0.3">
      <c r="E2315" s="136"/>
    </row>
    <row r="2316" spans="5:5" s="121" customFormat="1" ht="88.5" customHeight="1" x14ac:dyDescent="0.3">
      <c r="E2316" s="136"/>
    </row>
    <row r="2317" spans="5:5" s="121" customFormat="1" ht="88.5" customHeight="1" x14ac:dyDescent="0.3">
      <c r="E2317" s="136"/>
    </row>
    <row r="2318" spans="5:5" s="121" customFormat="1" ht="88.5" customHeight="1" x14ac:dyDescent="0.3">
      <c r="E2318" s="136"/>
    </row>
    <row r="2319" spans="5:5" s="121" customFormat="1" ht="88.5" customHeight="1" x14ac:dyDescent="0.3">
      <c r="E2319" s="136"/>
    </row>
    <row r="2320" spans="5:5" s="121" customFormat="1" ht="88.5" customHeight="1" x14ac:dyDescent="0.3">
      <c r="E2320" s="136"/>
    </row>
    <row r="2321" spans="5:5" s="121" customFormat="1" ht="88.5" customHeight="1" x14ac:dyDescent="0.3">
      <c r="E2321" s="136"/>
    </row>
    <row r="2322" spans="5:5" s="121" customFormat="1" ht="88.5" customHeight="1" x14ac:dyDescent="0.3">
      <c r="E2322" s="136"/>
    </row>
    <row r="2323" spans="5:5" s="121" customFormat="1" ht="88.5" customHeight="1" x14ac:dyDescent="0.3">
      <c r="E2323" s="136"/>
    </row>
    <row r="2324" spans="5:5" s="121" customFormat="1" ht="88.5" customHeight="1" x14ac:dyDescent="0.3">
      <c r="E2324" s="136"/>
    </row>
    <row r="2325" spans="5:5" s="121" customFormat="1" ht="88.5" customHeight="1" x14ac:dyDescent="0.3">
      <c r="E2325" s="136"/>
    </row>
    <row r="2326" spans="5:5" s="121" customFormat="1" ht="88.5" customHeight="1" x14ac:dyDescent="0.3">
      <c r="E2326" s="136"/>
    </row>
    <row r="2327" spans="5:5" s="121" customFormat="1" ht="88.5" customHeight="1" x14ac:dyDescent="0.3">
      <c r="E2327" s="136"/>
    </row>
    <row r="2328" spans="5:5" s="121" customFormat="1" ht="88.5" customHeight="1" x14ac:dyDescent="0.3">
      <c r="E2328" s="136"/>
    </row>
    <row r="2329" spans="5:5" s="121" customFormat="1" ht="88.5" customHeight="1" x14ac:dyDescent="0.3">
      <c r="E2329" s="136"/>
    </row>
    <row r="2330" spans="5:5" s="121" customFormat="1" ht="88.5" customHeight="1" x14ac:dyDescent="0.3">
      <c r="E2330" s="136"/>
    </row>
    <row r="2331" spans="5:5" s="121" customFormat="1" ht="88.5" customHeight="1" x14ac:dyDescent="0.3">
      <c r="E2331" s="136"/>
    </row>
    <row r="2332" spans="5:5" s="121" customFormat="1" ht="88.5" customHeight="1" x14ac:dyDescent="0.3">
      <c r="E2332" s="136"/>
    </row>
    <row r="2333" spans="5:5" s="121" customFormat="1" ht="88.5" customHeight="1" x14ac:dyDescent="0.3">
      <c r="E2333" s="136"/>
    </row>
    <row r="2334" spans="5:5" s="121" customFormat="1" ht="88.5" customHeight="1" x14ac:dyDescent="0.3">
      <c r="E2334" s="136"/>
    </row>
    <row r="2335" spans="5:5" s="121" customFormat="1" ht="88.5" customHeight="1" x14ac:dyDescent="0.3">
      <c r="E2335" s="136"/>
    </row>
    <row r="2336" spans="5:5" s="121" customFormat="1" ht="88.5" customHeight="1" x14ac:dyDescent="0.3">
      <c r="E2336" s="136"/>
    </row>
    <row r="2337" spans="5:5" s="121" customFormat="1" ht="88.5" customHeight="1" x14ac:dyDescent="0.3">
      <c r="E2337" s="136"/>
    </row>
    <row r="2338" spans="5:5" s="121" customFormat="1" ht="88.5" customHeight="1" x14ac:dyDescent="0.3">
      <c r="E2338" s="136"/>
    </row>
    <row r="2339" spans="5:5" s="121" customFormat="1" ht="88.5" customHeight="1" x14ac:dyDescent="0.3">
      <c r="E2339" s="136"/>
    </row>
    <row r="2340" spans="5:5" s="121" customFormat="1" ht="88.5" customHeight="1" x14ac:dyDescent="0.3">
      <c r="E2340" s="136"/>
    </row>
    <row r="2341" spans="5:5" s="121" customFormat="1" ht="88.5" customHeight="1" x14ac:dyDescent="0.3">
      <c r="E2341" s="136"/>
    </row>
    <row r="2342" spans="5:5" s="121" customFormat="1" ht="88.5" customHeight="1" x14ac:dyDescent="0.3">
      <c r="E2342" s="136"/>
    </row>
    <row r="2343" spans="5:5" s="121" customFormat="1" ht="88.5" customHeight="1" x14ac:dyDescent="0.3">
      <c r="E2343" s="136"/>
    </row>
    <row r="2344" spans="5:5" s="121" customFormat="1" ht="88.5" customHeight="1" x14ac:dyDescent="0.3">
      <c r="E2344" s="136"/>
    </row>
    <row r="2345" spans="5:5" s="121" customFormat="1" ht="88.5" customHeight="1" x14ac:dyDescent="0.3">
      <c r="E2345" s="136"/>
    </row>
    <row r="2346" spans="5:5" s="121" customFormat="1" ht="88.5" customHeight="1" x14ac:dyDescent="0.3">
      <c r="E2346" s="136"/>
    </row>
    <row r="2347" spans="5:5" s="121" customFormat="1" ht="88.5" customHeight="1" x14ac:dyDescent="0.3">
      <c r="E2347" s="136"/>
    </row>
    <row r="2348" spans="5:5" s="121" customFormat="1" ht="88.5" customHeight="1" x14ac:dyDescent="0.3">
      <c r="E2348" s="136"/>
    </row>
    <row r="2349" spans="5:5" s="121" customFormat="1" ht="88.5" customHeight="1" x14ac:dyDescent="0.3">
      <c r="E2349" s="136"/>
    </row>
    <row r="2350" spans="5:5" s="121" customFormat="1" ht="88.5" customHeight="1" x14ac:dyDescent="0.3">
      <c r="E2350" s="136"/>
    </row>
    <row r="2351" spans="5:5" s="121" customFormat="1" ht="88.5" customHeight="1" x14ac:dyDescent="0.3">
      <c r="E2351" s="136"/>
    </row>
    <row r="2352" spans="5:5" s="121" customFormat="1" ht="88.5" customHeight="1" x14ac:dyDescent="0.3">
      <c r="E2352" s="136"/>
    </row>
    <row r="2353" spans="5:5" s="121" customFormat="1" ht="88.5" customHeight="1" x14ac:dyDescent="0.3">
      <c r="E2353" s="136"/>
    </row>
    <row r="2354" spans="5:5" s="121" customFormat="1" ht="88.5" customHeight="1" x14ac:dyDescent="0.3">
      <c r="E2354" s="136"/>
    </row>
    <row r="2355" spans="5:5" s="121" customFormat="1" ht="88.5" customHeight="1" x14ac:dyDescent="0.3">
      <c r="E2355" s="136"/>
    </row>
    <row r="2356" spans="5:5" s="121" customFormat="1" ht="88.5" customHeight="1" x14ac:dyDescent="0.3">
      <c r="E2356" s="136"/>
    </row>
    <row r="2357" spans="5:5" s="121" customFormat="1" ht="88.5" customHeight="1" x14ac:dyDescent="0.3">
      <c r="E2357" s="136"/>
    </row>
    <row r="2358" spans="5:5" s="121" customFormat="1" ht="88.5" customHeight="1" x14ac:dyDescent="0.3">
      <c r="E2358" s="136"/>
    </row>
    <row r="2359" spans="5:5" s="121" customFormat="1" ht="88.5" customHeight="1" x14ac:dyDescent="0.3">
      <c r="E2359" s="136"/>
    </row>
    <row r="2360" spans="5:5" s="121" customFormat="1" ht="88.5" customHeight="1" x14ac:dyDescent="0.3">
      <c r="E2360" s="136"/>
    </row>
    <row r="2361" spans="5:5" s="121" customFormat="1" ht="88.5" customHeight="1" x14ac:dyDescent="0.3">
      <c r="E2361" s="136"/>
    </row>
    <row r="2362" spans="5:5" s="121" customFormat="1" ht="88.5" customHeight="1" x14ac:dyDescent="0.3">
      <c r="E2362" s="136"/>
    </row>
    <row r="2363" spans="5:5" s="121" customFormat="1" ht="88.5" customHeight="1" x14ac:dyDescent="0.3">
      <c r="E2363" s="136"/>
    </row>
    <row r="2364" spans="5:5" s="121" customFormat="1" ht="88.5" customHeight="1" x14ac:dyDescent="0.3">
      <c r="E2364" s="136"/>
    </row>
    <row r="2365" spans="5:5" s="121" customFormat="1" ht="88.5" customHeight="1" x14ac:dyDescent="0.3">
      <c r="E2365" s="136"/>
    </row>
    <row r="2366" spans="5:5" s="121" customFormat="1" ht="88.5" customHeight="1" x14ac:dyDescent="0.3">
      <c r="E2366" s="136"/>
    </row>
    <row r="2367" spans="5:5" s="121" customFormat="1" ht="88.5" customHeight="1" x14ac:dyDescent="0.3">
      <c r="E2367" s="136"/>
    </row>
    <row r="2368" spans="5:5" s="121" customFormat="1" ht="88.5" customHeight="1" x14ac:dyDescent="0.3">
      <c r="E2368" s="136"/>
    </row>
    <row r="2369" spans="5:5" s="121" customFormat="1" ht="88.5" customHeight="1" x14ac:dyDescent="0.3">
      <c r="E2369" s="136"/>
    </row>
    <row r="2370" spans="5:5" s="121" customFormat="1" ht="88.5" customHeight="1" x14ac:dyDescent="0.3">
      <c r="E2370" s="136"/>
    </row>
    <row r="2371" spans="5:5" s="121" customFormat="1" ht="88.5" customHeight="1" x14ac:dyDescent="0.3">
      <c r="E2371" s="136"/>
    </row>
    <row r="2372" spans="5:5" s="121" customFormat="1" ht="88.5" customHeight="1" x14ac:dyDescent="0.3">
      <c r="E2372" s="136"/>
    </row>
    <row r="2373" spans="5:5" s="121" customFormat="1" ht="88.5" customHeight="1" x14ac:dyDescent="0.3">
      <c r="E2373" s="136"/>
    </row>
    <row r="2374" spans="5:5" s="121" customFormat="1" ht="88.5" customHeight="1" x14ac:dyDescent="0.3">
      <c r="E2374" s="136"/>
    </row>
    <row r="2375" spans="5:5" s="121" customFormat="1" ht="88.5" customHeight="1" x14ac:dyDescent="0.3">
      <c r="E2375" s="136"/>
    </row>
    <row r="2376" spans="5:5" s="121" customFormat="1" ht="88.5" customHeight="1" x14ac:dyDescent="0.3">
      <c r="E2376" s="136"/>
    </row>
    <row r="2377" spans="5:5" s="121" customFormat="1" ht="88.5" customHeight="1" x14ac:dyDescent="0.3">
      <c r="E2377" s="136"/>
    </row>
    <row r="2378" spans="5:5" s="121" customFormat="1" ht="88.5" customHeight="1" x14ac:dyDescent="0.3">
      <c r="E2378" s="136"/>
    </row>
    <row r="2379" spans="5:5" s="121" customFormat="1" ht="88.5" customHeight="1" x14ac:dyDescent="0.3">
      <c r="E2379" s="136"/>
    </row>
    <row r="2380" spans="5:5" s="121" customFormat="1" ht="88.5" customHeight="1" x14ac:dyDescent="0.3">
      <c r="E2380" s="136"/>
    </row>
    <row r="2381" spans="5:5" s="121" customFormat="1" ht="88.5" customHeight="1" x14ac:dyDescent="0.3">
      <c r="E2381" s="136"/>
    </row>
    <row r="2382" spans="5:5" s="121" customFormat="1" ht="88.5" customHeight="1" x14ac:dyDescent="0.3">
      <c r="E2382" s="136"/>
    </row>
    <row r="2383" spans="5:5" s="121" customFormat="1" ht="88.5" customHeight="1" x14ac:dyDescent="0.3">
      <c r="E2383" s="136"/>
    </row>
    <row r="2384" spans="5:5" s="121" customFormat="1" ht="88.5" customHeight="1" x14ac:dyDescent="0.3">
      <c r="E2384" s="136"/>
    </row>
    <row r="2385" spans="5:5" s="121" customFormat="1" ht="88.5" customHeight="1" x14ac:dyDescent="0.3">
      <c r="E2385" s="136"/>
    </row>
    <row r="2386" spans="5:5" s="121" customFormat="1" ht="88.5" customHeight="1" x14ac:dyDescent="0.3">
      <c r="E2386" s="136"/>
    </row>
    <row r="2387" spans="5:5" s="121" customFormat="1" ht="88.5" customHeight="1" x14ac:dyDescent="0.3">
      <c r="E2387" s="136"/>
    </row>
    <row r="2388" spans="5:5" s="121" customFormat="1" ht="88.5" customHeight="1" x14ac:dyDescent="0.3">
      <c r="E2388" s="136"/>
    </row>
    <row r="2389" spans="5:5" s="121" customFormat="1" ht="88.5" customHeight="1" x14ac:dyDescent="0.3">
      <c r="E2389" s="136"/>
    </row>
    <row r="2390" spans="5:5" s="121" customFormat="1" ht="88.5" customHeight="1" x14ac:dyDescent="0.3">
      <c r="E2390" s="136"/>
    </row>
    <row r="2391" spans="5:5" s="121" customFormat="1" ht="88.5" customHeight="1" x14ac:dyDescent="0.3">
      <c r="E2391" s="136"/>
    </row>
    <row r="2392" spans="5:5" s="121" customFormat="1" ht="88.5" customHeight="1" x14ac:dyDescent="0.3">
      <c r="E2392" s="136"/>
    </row>
    <row r="2393" spans="5:5" s="121" customFormat="1" ht="88.5" customHeight="1" x14ac:dyDescent="0.3">
      <c r="E2393" s="136"/>
    </row>
    <row r="2394" spans="5:5" s="121" customFormat="1" ht="88.5" customHeight="1" x14ac:dyDescent="0.3">
      <c r="E2394" s="136"/>
    </row>
    <row r="2395" spans="5:5" s="121" customFormat="1" ht="88.5" customHeight="1" x14ac:dyDescent="0.3">
      <c r="E2395" s="136"/>
    </row>
    <row r="2396" spans="5:5" s="121" customFormat="1" ht="88.5" customHeight="1" x14ac:dyDescent="0.3">
      <c r="E2396" s="136"/>
    </row>
    <row r="2397" spans="5:5" s="121" customFormat="1" ht="88.5" customHeight="1" x14ac:dyDescent="0.3">
      <c r="E2397" s="136"/>
    </row>
    <row r="2398" spans="5:5" s="121" customFormat="1" ht="88.5" customHeight="1" x14ac:dyDescent="0.3">
      <c r="E2398" s="136"/>
    </row>
    <row r="2399" spans="5:5" s="121" customFormat="1" ht="88.5" customHeight="1" x14ac:dyDescent="0.3">
      <c r="E2399" s="136"/>
    </row>
    <row r="2400" spans="5:5" s="121" customFormat="1" ht="88.5" customHeight="1" x14ac:dyDescent="0.3">
      <c r="E2400" s="136"/>
    </row>
    <row r="2401" spans="5:5" s="121" customFormat="1" ht="88.5" customHeight="1" x14ac:dyDescent="0.3">
      <c r="E2401" s="136"/>
    </row>
    <row r="2402" spans="5:5" s="121" customFormat="1" ht="88.5" customHeight="1" x14ac:dyDescent="0.3">
      <c r="E2402" s="136"/>
    </row>
    <row r="2403" spans="5:5" s="121" customFormat="1" ht="88.5" customHeight="1" x14ac:dyDescent="0.3">
      <c r="E2403" s="136"/>
    </row>
    <row r="2404" spans="5:5" s="121" customFormat="1" ht="88.5" customHeight="1" x14ac:dyDescent="0.3">
      <c r="E2404" s="136"/>
    </row>
    <row r="2405" spans="5:5" s="121" customFormat="1" ht="88.5" customHeight="1" x14ac:dyDescent="0.3">
      <c r="E2405" s="136"/>
    </row>
    <row r="2406" spans="5:5" s="121" customFormat="1" ht="88.5" customHeight="1" x14ac:dyDescent="0.3">
      <c r="E2406" s="136"/>
    </row>
    <row r="2407" spans="5:5" s="121" customFormat="1" ht="88.5" customHeight="1" x14ac:dyDescent="0.3">
      <c r="E2407" s="136"/>
    </row>
    <row r="2408" spans="5:5" s="121" customFormat="1" ht="88.5" customHeight="1" x14ac:dyDescent="0.3">
      <c r="E2408" s="136"/>
    </row>
    <row r="2409" spans="5:5" s="121" customFormat="1" ht="88.5" customHeight="1" x14ac:dyDescent="0.3">
      <c r="E2409" s="136"/>
    </row>
    <row r="2410" spans="5:5" s="121" customFormat="1" ht="88.5" customHeight="1" x14ac:dyDescent="0.3">
      <c r="E2410" s="136"/>
    </row>
    <row r="2411" spans="5:5" s="121" customFormat="1" ht="88.5" customHeight="1" x14ac:dyDescent="0.3">
      <c r="E2411" s="136"/>
    </row>
    <row r="2412" spans="5:5" s="121" customFormat="1" ht="88.5" customHeight="1" x14ac:dyDescent="0.3">
      <c r="E2412" s="136"/>
    </row>
    <row r="2413" spans="5:5" s="121" customFormat="1" ht="88.5" customHeight="1" x14ac:dyDescent="0.3">
      <c r="E2413" s="136"/>
    </row>
    <row r="2414" spans="5:5" s="121" customFormat="1" ht="88.5" customHeight="1" x14ac:dyDescent="0.3">
      <c r="E2414" s="136"/>
    </row>
    <row r="2415" spans="5:5" s="121" customFormat="1" ht="88.5" customHeight="1" x14ac:dyDescent="0.3">
      <c r="E2415" s="136"/>
    </row>
    <row r="2416" spans="5:5" s="121" customFormat="1" ht="88.5" customHeight="1" x14ac:dyDescent="0.3">
      <c r="E2416" s="136"/>
    </row>
    <row r="2417" spans="5:5" s="121" customFormat="1" ht="88.5" customHeight="1" x14ac:dyDescent="0.3">
      <c r="E2417" s="136"/>
    </row>
    <row r="2418" spans="5:5" s="121" customFormat="1" ht="88.5" customHeight="1" x14ac:dyDescent="0.3">
      <c r="E2418" s="136"/>
    </row>
    <row r="2419" spans="5:5" s="121" customFormat="1" ht="88.5" customHeight="1" x14ac:dyDescent="0.3">
      <c r="E2419" s="136"/>
    </row>
    <row r="2420" spans="5:5" s="121" customFormat="1" ht="88.5" customHeight="1" x14ac:dyDescent="0.3">
      <c r="E2420" s="136"/>
    </row>
    <row r="2421" spans="5:5" s="121" customFormat="1" ht="88.5" customHeight="1" x14ac:dyDescent="0.3">
      <c r="E2421" s="136"/>
    </row>
    <row r="2422" spans="5:5" s="121" customFormat="1" ht="88.5" customHeight="1" x14ac:dyDescent="0.3">
      <c r="E2422" s="136"/>
    </row>
    <row r="2423" spans="5:5" s="121" customFormat="1" ht="88.5" customHeight="1" x14ac:dyDescent="0.3">
      <c r="E2423" s="136"/>
    </row>
    <row r="2424" spans="5:5" s="121" customFormat="1" ht="88.5" customHeight="1" x14ac:dyDescent="0.3">
      <c r="E2424" s="136"/>
    </row>
    <row r="2425" spans="5:5" s="121" customFormat="1" ht="88.5" customHeight="1" x14ac:dyDescent="0.3">
      <c r="E2425" s="136"/>
    </row>
    <row r="2426" spans="5:5" s="121" customFormat="1" ht="88.5" customHeight="1" x14ac:dyDescent="0.3">
      <c r="E2426" s="136"/>
    </row>
    <row r="2427" spans="5:5" s="121" customFormat="1" ht="88.5" customHeight="1" x14ac:dyDescent="0.3">
      <c r="E2427" s="136"/>
    </row>
    <row r="2428" spans="5:5" s="121" customFormat="1" ht="88.5" customHeight="1" x14ac:dyDescent="0.3">
      <c r="E2428" s="136"/>
    </row>
    <row r="2429" spans="5:5" s="121" customFormat="1" ht="88.5" customHeight="1" x14ac:dyDescent="0.3">
      <c r="E2429" s="136"/>
    </row>
    <row r="2430" spans="5:5" s="121" customFormat="1" ht="88.5" customHeight="1" x14ac:dyDescent="0.3">
      <c r="E2430" s="136"/>
    </row>
    <row r="2431" spans="5:5" s="121" customFormat="1" ht="88.5" customHeight="1" x14ac:dyDescent="0.3">
      <c r="E2431" s="136"/>
    </row>
    <row r="2432" spans="5:5" s="121" customFormat="1" ht="88.5" customHeight="1" x14ac:dyDescent="0.3">
      <c r="E2432" s="136"/>
    </row>
    <row r="2433" spans="5:5" s="121" customFormat="1" ht="88.5" customHeight="1" x14ac:dyDescent="0.3">
      <c r="E2433" s="136"/>
    </row>
    <row r="2434" spans="5:5" s="121" customFormat="1" ht="88.5" customHeight="1" x14ac:dyDescent="0.3">
      <c r="E2434" s="136"/>
    </row>
    <row r="2435" spans="5:5" s="121" customFormat="1" ht="88.5" customHeight="1" x14ac:dyDescent="0.3">
      <c r="E2435" s="136"/>
    </row>
    <row r="2436" spans="5:5" s="121" customFormat="1" ht="88.5" customHeight="1" x14ac:dyDescent="0.3">
      <c r="E2436" s="136"/>
    </row>
    <row r="2437" spans="5:5" s="121" customFormat="1" ht="88.5" customHeight="1" x14ac:dyDescent="0.3">
      <c r="E2437" s="136"/>
    </row>
    <row r="2438" spans="5:5" s="121" customFormat="1" ht="88.5" customHeight="1" x14ac:dyDescent="0.3">
      <c r="E2438" s="136"/>
    </row>
    <row r="2439" spans="5:5" s="121" customFormat="1" ht="88.5" customHeight="1" x14ac:dyDescent="0.3">
      <c r="E2439" s="136"/>
    </row>
    <row r="2440" spans="5:5" s="121" customFormat="1" ht="88.5" customHeight="1" x14ac:dyDescent="0.3">
      <c r="E2440" s="136"/>
    </row>
    <row r="2441" spans="5:5" s="121" customFormat="1" ht="88.5" customHeight="1" x14ac:dyDescent="0.3">
      <c r="E2441" s="136"/>
    </row>
    <row r="2442" spans="5:5" s="121" customFormat="1" ht="88.5" customHeight="1" x14ac:dyDescent="0.3">
      <c r="E2442" s="136"/>
    </row>
    <row r="2443" spans="5:5" s="121" customFormat="1" ht="88.5" customHeight="1" x14ac:dyDescent="0.3">
      <c r="E2443" s="136"/>
    </row>
    <row r="2444" spans="5:5" s="121" customFormat="1" ht="88.5" customHeight="1" x14ac:dyDescent="0.3">
      <c r="E2444" s="136"/>
    </row>
    <row r="2445" spans="5:5" s="121" customFormat="1" ht="88.5" customHeight="1" x14ac:dyDescent="0.3">
      <c r="E2445" s="136"/>
    </row>
    <row r="2446" spans="5:5" s="121" customFormat="1" ht="88.5" customHeight="1" x14ac:dyDescent="0.3">
      <c r="E2446" s="136"/>
    </row>
    <row r="2447" spans="5:5" s="121" customFormat="1" ht="88.5" customHeight="1" x14ac:dyDescent="0.3">
      <c r="E2447" s="136"/>
    </row>
    <row r="2448" spans="5:5" s="121" customFormat="1" ht="88.5" customHeight="1" x14ac:dyDescent="0.3">
      <c r="E2448" s="136"/>
    </row>
    <row r="2449" spans="5:5" s="121" customFormat="1" ht="88.5" customHeight="1" x14ac:dyDescent="0.3">
      <c r="E2449" s="136"/>
    </row>
    <row r="2450" spans="5:5" s="121" customFormat="1" ht="88.5" customHeight="1" x14ac:dyDescent="0.3">
      <c r="E2450" s="136"/>
    </row>
    <row r="2451" spans="5:5" s="121" customFormat="1" ht="88.5" customHeight="1" x14ac:dyDescent="0.3">
      <c r="E2451" s="136"/>
    </row>
    <row r="2452" spans="5:5" s="121" customFormat="1" ht="88.5" customHeight="1" x14ac:dyDescent="0.3">
      <c r="E2452" s="136"/>
    </row>
    <row r="2453" spans="5:5" s="121" customFormat="1" ht="88.5" customHeight="1" x14ac:dyDescent="0.3">
      <c r="E2453" s="136"/>
    </row>
    <row r="2454" spans="5:5" s="121" customFormat="1" ht="88.5" customHeight="1" x14ac:dyDescent="0.3">
      <c r="E2454" s="136"/>
    </row>
    <row r="2455" spans="5:5" s="121" customFormat="1" ht="88.5" customHeight="1" x14ac:dyDescent="0.3">
      <c r="E2455" s="136"/>
    </row>
    <row r="2456" spans="5:5" s="121" customFormat="1" ht="88.5" customHeight="1" x14ac:dyDescent="0.3">
      <c r="E2456" s="136"/>
    </row>
    <row r="2457" spans="5:5" s="121" customFormat="1" ht="88.5" customHeight="1" x14ac:dyDescent="0.3">
      <c r="E2457" s="136"/>
    </row>
    <row r="2458" spans="5:5" s="121" customFormat="1" ht="88.5" customHeight="1" x14ac:dyDescent="0.3">
      <c r="E2458" s="136"/>
    </row>
    <row r="2459" spans="5:5" s="121" customFormat="1" ht="88.5" customHeight="1" x14ac:dyDescent="0.3">
      <c r="E2459" s="136"/>
    </row>
    <row r="2460" spans="5:5" s="121" customFormat="1" ht="88.5" customHeight="1" x14ac:dyDescent="0.3">
      <c r="E2460" s="136"/>
    </row>
    <row r="2461" spans="5:5" s="121" customFormat="1" ht="88.5" customHeight="1" x14ac:dyDescent="0.3">
      <c r="E2461" s="136"/>
    </row>
    <row r="2462" spans="5:5" s="121" customFormat="1" ht="88.5" customHeight="1" x14ac:dyDescent="0.3">
      <c r="E2462" s="136"/>
    </row>
    <row r="2463" spans="5:5" s="121" customFormat="1" ht="88.5" customHeight="1" x14ac:dyDescent="0.3">
      <c r="E2463" s="136"/>
    </row>
    <row r="2464" spans="5:5" s="121" customFormat="1" ht="88.5" customHeight="1" x14ac:dyDescent="0.3">
      <c r="E2464" s="136"/>
    </row>
    <row r="2465" spans="5:5" s="121" customFormat="1" ht="88.5" customHeight="1" x14ac:dyDescent="0.3">
      <c r="E2465" s="136"/>
    </row>
    <row r="2466" spans="5:5" s="121" customFormat="1" ht="88.5" customHeight="1" x14ac:dyDescent="0.3">
      <c r="E2466" s="136"/>
    </row>
    <row r="2467" spans="5:5" s="121" customFormat="1" ht="88.5" customHeight="1" x14ac:dyDescent="0.3">
      <c r="E2467" s="136"/>
    </row>
    <row r="2468" spans="5:5" s="121" customFormat="1" ht="88.5" customHeight="1" x14ac:dyDescent="0.3">
      <c r="E2468" s="136"/>
    </row>
    <row r="2469" spans="5:5" s="121" customFormat="1" ht="88.5" customHeight="1" x14ac:dyDescent="0.3">
      <c r="E2469" s="136"/>
    </row>
    <row r="2470" spans="5:5" s="121" customFormat="1" ht="88.5" customHeight="1" x14ac:dyDescent="0.3">
      <c r="E2470" s="136"/>
    </row>
    <row r="2471" spans="5:5" s="121" customFormat="1" ht="88.5" customHeight="1" x14ac:dyDescent="0.3">
      <c r="E2471" s="136"/>
    </row>
    <row r="2472" spans="5:5" s="121" customFormat="1" ht="88.5" customHeight="1" x14ac:dyDescent="0.3">
      <c r="E2472" s="136"/>
    </row>
    <row r="2473" spans="5:5" s="121" customFormat="1" ht="88.5" customHeight="1" x14ac:dyDescent="0.3">
      <c r="E2473" s="136"/>
    </row>
    <row r="2474" spans="5:5" s="121" customFormat="1" ht="88.5" customHeight="1" x14ac:dyDescent="0.3">
      <c r="E2474" s="136"/>
    </row>
    <row r="2475" spans="5:5" s="121" customFormat="1" ht="88.5" customHeight="1" x14ac:dyDescent="0.3">
      <c r="E2475" s="136"/>
    </row>
    <row r="2476" spans="5:5" s="121" customFormat="1" ht="88.5" customHeight="1" x14ac:dyDescent="0.3">
      <c r="E2476" s="136"/>
    </row>
    <row r="2477" spans="5:5" s="121" customFormat="1" ht="88.5" customHeight="1" x14ac:dyDescent="0.3">
      <c r="E2477" s="136"/>
    </row>
    <row r="2478" spans="5:5" s="121" customFormat="1" ht="88.5" customHeight="1" x14ac:dyDescent="0.3">
      <c r="E2478" s="136"/>
    </row>
    <row r="2479" spans="5:5" s="121" customFormat="1" ht="88.5" customHeight="1" x14ac:dyDescent="0.3">
      <c r="E2479" s="136"/>
    </row>
    <row r="2480" spans="5:5" s="121" customFormat="1" ht="88.5" customHeight="1" x14ac:dyDescent="0.3">
      <c r="E2480" s="136"/>
    </row>
    <row r="2481" spans="5:5" s="121" customFormat="1" ht="88.5" customHeight="1" x14ac:dyDescent="0.3">
      <c r="E2481" s="136"/>
    </row>
    <row r="2482" spans="5:5" s="121" customFormat="1" ht="88.5" customHeight="1" x14ac:dyDescent="0.3">
      <c r="E2482" s="136"/>
    </row>
    <row r="2483" spans="5:5" s="121" customFormat="1" ht="88.5" customHeight="1" x14ac:dyDescent="0.3">
      <c r="E2483" s="136"/>
    </row>
    <row r="2484" spans="5:5" s="121" customFormat="1" ht="88.5" customHeight="1" x14ac:dyDescent="0.3">
      <c r="E2484" s="136"/>
    </row>
    <row r="2485" spans="5:5" s="121" customFormat="1" ht="88.5" customHeight="1" x14ac:dyDescent="0.3">
      <c r="E2485" s="136"/>
    </row>
    <row r="2486" spans="5:5" s="121" customFormat="1" ht="88.5" customHeight="1" x14ac:dyDescent="0.3">
      <c r="E2486" s="136"/>
    </row>
    <row r="2487" spans="5:5" s="121" customFormat="1" ht="88.5" customHeight="1" x14ac:dyDescent="0.3">
      <c r="E2487" s="136"/>
    </row>
    <row r="2488" spans="5:5" s="121" customFormat="1" ht="88.5" customHeight="1" x14ac:dyDescent="0.3">
      <c r="E2488" s="136"/>
    </row>
    <row r="2489" spans="5:5" s="121" customFormat="1" ht="88.5" customHeight="1" x14ac:dyDescent="0.3">
      <c r="E2489" s="136"/>
    </row>
    <row r="2490" spans="5:5" s="121" customFormat="1" ht="88.5" customHeight="1" x14ac:dyDescent="0.3">
      <c r="E2490" s="136"/>
    </row>
    <row r="2491" spans="5:5" s="121" customFormat="1" ht="88.5" customHeight="1" x14ac:dyDescent="0.3">
      <c r="E2491" s="136"/>
    </row>
    <row r="2492" spans="5:5" s="121" customFormat="1" ht="88.5" customHeight="1" x14ac:dyDescent="0.3">
      <c r="E2492" s="136"/>
    </row>
    <row r="2493" spans="5:5" s="121" customFormat="1" ht="88.5" customHeight="1" x14ac:dyDescent="0.3">
      <c r="E2493" s="136"/>
    </row>
    <row r="2494" spans="5:5" s="121" customFormat="1" ht="88.5" customHeight="1" x14ac:dyDescent="0.3">
      <c r="E2494" s="136"/>
    </row>
    <row r="2495" spans="5:5" s="121" customFormat="1" ht="88.5" customHeight="1" x14ac:dyDescent="0.3">
      <c r="E2495" s="136"/>
    </row>
    <row r="2496" spans="5:5" s="121" customFormat="1" ht="88.5" customHeight="1" x14ac:dyDescent="0.3">
      <c r="E2496" s="136"/>
    </row>
    <row r="2497" spans="5:5" s="121" customFormat="1" ht="88.5" customHeight="1" x14ac:dyDescent="0.3">
      <c r="E2497" s="136"/>
    </row>
    <row r="2498" spans="5:5" s="121" customFormat="1" ht="88.5" customHeight="1" x14ac:dyDescent="0.3">
      <c r="E2498" s="136"/>
    </row>
    <row r="2499" spans="5:5" s="121" customFormat="1" ht="88.5" customHeight="1" x14ac:dyDescent="0.3">
      <c r="E2499" s="136"/>
    </row>
    <row r="2500" spans="5:5" s="121" customFormat="1" ht="88.5" customHeight="1" x14ac:dyDescent="0.3">
      <c r="E2500" s="136"/>
    </row>
    <row r="2501" spans="5:5" s="121" customFormat="1" ht="88.5" customHeight="1" x14ac:dyDescent="0.3">
      <c r="E2501" s="136"/>
    </row>
    <row r="2502" spans="5:5" s="121" customFormat="1" ht="88.5" customHeight="1" x14ac:dyDescent="0.3">
      <c r="E2502" s="136"/>
    </row>
    <row r="2503" spans="5:5" s="121" customFormat="1" ht="88.5" customHeight="1" x14ac:dyDescent="0.3">
      <c r="E2503" s="136"/>
    </row>
    <row r="2504" spans="5:5" s="121" customFormat="1" ht="88.5" customHeight="1" x14ac:dyDescent="0.3">
      <c r="E2504" s="136"/>
    </row>
    <row r="2505" spans="5:5" s="121" customFormat="1" ht="88.5" customHeight="1" x14ac:dyDescent="0.3">
      <c r="E2505" s="136"/>
    </row>
    <row r="2506" spans="5:5" s="121" customFormat="1" ht="88.5" customHeight="1" x14ac:dyDescent="0.3">
      <c r="E2506" s="136"/>
    </row>
    <row r="2507" spans="5:5" s="121" customFormat="1" ht="88.5" customHeight="1" x14ac:dyDescent="0.3">
      <c r="E2507" s="136"/>
    </row>
    <row r="2508" spans="5:5" s="121" customFormat="1" ht="88.5" customHeight="1" x14ac:dyDescent="0.3">
      <c r="E2508" s="136"/>
    </row>
    <row r="2509" spans="5:5" s="121" customFormat="1" ht="88.5" customHeight="1" x14ac:dyDescent="0.3">
      <c r="E2509" s="136"/>
    </row>
    <row r="2510" spans="5:5" s="121" customFormat="1" ht="88.5" customHeight="1" x14ac:dyDescent="0.3">
      <c r="E2510" s="136"/>
    </row>
    <row r="2511" spans="5:5" s="121" customFormat="1" ht="88.5" customHeight="1" x14ac:dyDescent="0.3">
      <c r="E2511" s="136"/>
    </row>
    <row r="2512" spans="5:5" s="121" customFormat="1" ht="88.5" customHeight="1" x14ac:dyDescent="0.3">
      <c r="E2512" s="136"/>
    </row>
    <row r="2513" spans="5:5" s="121" customFormat="1" ht="88.5" customHeight="1" x14ac:dyDescent="0.3">
      <c r="E2513" s="136"/>
    </row>
    <row r="2514" spans="5:5" s="121" customFormat="1" ht="88.5" customHeight="1" x14ac:dyDescent="0.3">
      <c r="E2514" s="136"/>
    </row>
    <row r="2515" spans="5:5" s="121" customFormat="1" ht="88.5" customHeight="1" x14ac:dyDescent="0.3">
      <c r="E2515" s="136"/>
    </row>
    <row r="2516" spans="5:5" s="121" customFormat="1" ht="88.5" customHeight="1" x14ac:dyDescent="0.3">
      <c r="E2516" s="136"/>
    </row>
    <row r="2517" spans="5:5" s="121" customFormat="1" ht="88.5" customHeight="1" x14ac:dyDescent="0.3">
      <c r="E2517" s="136"/>
    </row>
    <row r="2518" spans="5:5" s="121" customFormat="1" ht="88.5" customHeight="1" x14ac:dyDescent="0.3">
      <c r="E2518" s="136"/>
    </row>
    <row r="2519" spans="5:5" s="121" customFormat="1" ht="88.5" customHeight="1" x14ac:dyDescent="0.3">
      <c r="E2519" s="136"/>
    </row>
    <row r="2520" spans="5:5" s="121" customFormat="1" ht="88.5" customHeight="1" x14ac:dyDescent="0.3">
      <c r="E2520" s="136"/>
    </row>
    <row r="2521" spans="5:5" s="121" customFormat="1" ht="88.5" customHeight="1" x14ac:dyDescent="0.3">
      <c r="E2521" s="136"/>
    </row>
    <row r="2522" spans="5:5" s="121" customFormat="1" ht="88.5" customHeight="1" x14ac:dyDescent="0.3">
      <c r="E2522" s="136"/>
    </row>
    <row r="2523" spans="5:5" s="121" customFormat="1" ht="88.5" customHeight="1" x14ac:dyDescent="0.3">
      <c r="E2523" s="136"/>
    </row>
    <row r="2524" spans="5:5" s="121" customFormat="1" ht="88.5" customHeight="1" x14ac:dyDescent="0.3">
      <c r="E2524" s="136"/>
    </row>
    <row r="2525" spans="5:5" s="121" customFormat="1" ht="88.5" customHeight="1" x14ac:dyDescent="0.3">
      <c r="E2525" s="136"/>
    </row>
    <row r="2526" spans="5:5" s="121" customFormat="1" ht="88.5" customHeight="1" x14ac:dyDescent="0.3">
      <c r="E2526" s="136"/>
    </row>
    <row r="2527" spans="5:5" s="121" customFormat="1" ht="88.5" customHeight="1" x14ac:dyDescent="0.3">
      <c r="E2527" s="136"/>
    </row>
    <row r="2528" spans="5:5" s="121" customFormat="1" ht="88.5" customHeight="1" x14ac:dyDescent="0.3">
      <c r="E2528" s="136"/>
    </row>
    <row r="2529" spans="5:5" s="121" customFormat="1" ht="88.5" customHeight="1" x14ac:dyDescent="0.3">
      <c r="E2529" s="136"/>
    </row>
    <row r="2530" spans="5:5" s="121" customFormat="1" ht="88.5" customHeight="1" x14ac:dyDescent="0.3">
      <c r="E2530" s="136"/>
    </row>
    <row r="2531" spans="5:5" s="121" customFormat="1" ht="88.5" customHeight="1" x14ac:dyDescent="0.3">
      <c r="E2531" s="136"/>
    </row>
    <row r="2532" spans="5:5" s="121" customFormat="1" ht="88.5" customHeight="1" x14ac:dyDescent="0.3">
      <c r="E2532" s="136"/>
    </row>
    <row r="2533" spans="5:5" s="121" customFormat="1" ht="88.5" customHeight="1" x14ac:dyDescent="0.3">
      <c r="E2533" s="136"/>
    </row>
    <row r="2534" spans="5:5" s="121" customFormat="1" ht="88.5" customHeight="1" x14ac:dyDescent="0.3">
      <c r="E2534" s="136"/>
    </row>
    <row r="2535" spans="5:5" s="121" customFormat="1" ht="88.5" customHeight="1" x14ac:dyDescent="0.3">
      <c r="E2535" s="136"/>
    </row>
    <row r="2536" spans="5:5" s="121" customFormat="1" ht="88.5" customHeight="1" x14ac:dyDescent="0.3">
      <c r="E2536" s="136"/>
    </row>
    <row r="2537" spans="5:5" s="121" customFormat="1" ht="88.5" customHeight="1" x14ac:dyDescent="0.3">
      <c r="E2537" s="136"/>
    </row>
    <row r="2538" spans="5:5" s="121" customFormat="1" ht="88.5" customHeight="1" x14ac:dyDescent="0.3">
      <c r="E2538" s="136"/>
    </row>
    <row r="2539" spans="5:5" s="121" customFormat="1" ht="88.5" customHeight="1" x14ac:dyDescent="0.3">
      <c r="E2539" s="136"/>
    </row>
    <row r="2540" spans="5:5" s="121" customFormat="1" ht="88.5" customHeight="1" x14ac:dyDescent="0.3">
      <c r="E2540" s="136"/>
    </row>
    <row r="2541" spans="5:5" s="121" customFormat="1" ht="88.5" customHeight="1" x14ac:dyDescent="0.3">
      <c r="E2541" s="136"/>
    </row>
    <row r="2542" spans="5:5" s="121" customFormat="1" ht="88.5" customHeight="1" x14ac:dyDescent="0.3">
      <c r="E2542" s="136"/>
    </row>
    <row r="2543" spans="5:5" s="121" customFormat="1" ht="88.5" customHeight="1" x14ac:dyDescent="0.3">
      <c r="E2543" s="136"/>
    </row>
    <row r="2544" spans="5:5" s="121" customFormat="1" ht="88.5" customHeight="1" x14ac:dyDescent="0.3">
      <c r="E2544" s="136"/>
    </row>
    <row r="2545" spans="5:5" s="121" customFormat="1" ht="88.5" customHeight="1" x14ac:dyDescent="0.3">
      <c r="E2545" s="136"/>
    </row>
    <row r="2546" spans="5:5" s="121" customFormat="1" ht="88.5" customHeight="1" x14ac:dyDescent="0.3">
      <c r="E2546" s="136"/>
    </row>
    <row r="2547" spans="5:5" s="121" customFormat="1" ht="88.5" customHeight="1" x14ac:dyDescent="0.3">
      <c r="E2547" s="136"/>
    </row>
    <row r="2548" spans="5:5" s="121" customFormat="1" ht="88.5" customHeight="1" x14ac:dyDescent="0.3">
      <c r="E2548" s="136"/>
    </row>
    <row r="2549" spans="5:5" s="121" customFormat="1" ht="88.5" customHeight="1" x14ac:dyDescent="0.3">
      <c r="E2549" s="136"/>
    </row>
    <row r="2550" spans="5:5" s="121" customFormat="1" ht="88.5" customHeight="1" x14ac:dyDescent="0.3">
      <c r="E2550" s="136"/>
    </row>
    <row r="2551" spans="5:5" s="121" customFormat="1" ht="88.5" customHeight="1" x14ac:dyDescent="0.3">
      <c r="E2551" s="136"/>
    </row>
    <row r="2552" spans="5:5" s="121" customFormat="1" ht="88.5" customHeight="1" x14ac:dyDescent="0.3">
      <c r="E2552" s="136"/>
    </row>
    <row r="2553" spans="5:5" s="121" customFormat="1" ht="88.5" customHeight="1" x14ac:dyDescent="0.3">
      <c r="E2553" s="136"/>
    </row>
    <row r="2554" spans="5:5" s="121" customFormat="1" ht="88.5" customHeight="1" x14ac:dyDescent="0.3">
      <c r="E2554" s="136"/>
    </row>
    <row r="2555" spans="5:5" s="121" customFormat="1" ht="88.5" customHeight="1" x14ac:dyDescent="0.3">
      <c r="E2555" s="136"/>
    </row>
    <row r="2556" spans="5:5" s="121" customFormat="1" ht="88.5" customHeight="1" x14ac:dyDescent="0.3">
      <c r="E2556" s="136"/>
    </row>
    <row r="2557" spans="5:5" s="121" customFormat="1" ht="88.5" customHeight="1" x14ac:dyDescent="0.3">
      <c r="E2557" s="136"/>
    </row>
    <row r="2558" spans="5:5" s="121" customFormat="1" ht="88.5" customHeight="1" x14ac:dyDescent="0.3">
      <c r="E2558" s="136"/>
    </row>
    <row r="2559" spans="5:5" s="121" customFormat="1" ht="88.5" customHeight="1" x14ac:dyDescent="0.3">
      <c r="E2559" s="136"/>
    </row>
    <row r="2560" spans="5:5" s="121" customFormat="1" ht="88.5" customHeight="1" x14ac:dyDescent="0.3">
      <c r="E2560" s="136"/>
    </row>
    <row r="2561" spans="5:5" s="121" customFormat="1" ht="88.5" customHeight="1" x14ac:dyDescent="0.3">
      <c r="E2561" s="136"/>
    </row>
    <row r="2562" spans="5:5" s="121" customFormat="1" ht="88.5" customHeight="1" x14ac:dyDescent="0.3">
      <c r="E2562" s="136"/>
    </row>
    <row r="2563" spans="5:5" s="121" customFormat="1" ht="88.5" customHeight="1" x14ac:dyDescent="0.3">
      <c r="E2563" s="136"/>
    </row>
    <row r="2564" spans="5:5" s="121" customFormat="1" ht="88.5" customHeight="1" x14ac:dyDescent="0.3">
      <c r="E2564" s="136"/>
    </row>
    <row r="2565" spans="5:5" s="121" customFormat="1" ht="88.5" customHeight="1" x14ac:dyDescent="0.3">
      <c r="E2565" s="136"/>
    </row>
    <row r="2566" spans="5:5" s="121" customFormat="1" ht="88.5" customHeight="1" x14ac:dyDescent="0.3">
      <c r="E2566" s="136"/>
    </row>
    <row r="2567" spans="5:5" s="121" customFormat="1" ht="88.5" customHeight="1" x14ac:dyDescent="0.3">
      <c r="E2567" s="136"/>
    </row>
    <row r="2568" spans="5:5" s="121" customFormat="1" ht="88.5" customHeight="1" x14ac:dyDescent="0.3">
      <c r="E2568" s="136"/>
    </row>
    <row r="2569" spans="5:5" s="121" customFormat="1" ht="88.5" customHeight="1" x14ac:dyDescent="0.3">
      <c r="E2569" s="136"/>
    </row>
    <row r="2570" spans="5:5" s="121" customFormat="1" ht="88.5" customHeight="1" x14ac:dyDescent="0.3">
      <c r="E2570" s="136"/>
    </row>
    <row r="2571" spans="5:5" s="121" customFormat="1" ht="88.5" customHeight="1" x14ac:dyDescent="0.3">
      <c r="E2571" s="136"/>
    </row>
    <row r="2572" spans="5:5" s="121" customFormat="1" ht="88.5" customHeight="1" x14ac:dyDescent="0.3">
      <c r="E2572" s="136"/>
    </row>
    <row r="2573" spans="5:5" s="121" customFormat="1" ht="88.5" customHeight="1" x14ac:dyDescent="0.3">
      <c r="E2573" s="136"/>
    </row>
    <row r="2574" spans="5:5" s="121" customFormat="1" ht="88.5" customHeight="1" x14ac:dyDescent="0.3">
      <c r="E2574" s="136"/>
    </row>
    <row r="2575" spans="5:5" s="121" customFormat="1" ht="88.5" customHeight="1" x14ac:dyDescent="0.3">
      <c r="E2575" s="136"/>
    </row>
    <row r="2576" spans="5:5" s="121" customFormat="1" ht="88.5" customHeight="1" x14ac:dyDescent="0.3">
      <c r="E2576" s="136"/>
    </row>
    <row r="2577" spans="5:5" s="121" customFormat="1" ht="88.5" customHeight="1" x14ac:dyDescent="0.3">
      <c r="E2577" s="136"/>
    </row>
    <row r="2578" spans="5:5" s="121" customFormat="1" ht="88.5" customHeight="1" x14ac:dyDescent="0.3">
      <c r="E2578" s="136"/>
    </row>
    <row r="2579" spans="5:5" s="121" customFormat="1" ht="88.5" customHeight="1" x14ac:dyDescent="0.3">
      <c r="E2579" s="136"/>
    </row>
    <row r="2580" spans="5:5" s="121" customFormat="1" ht="88.5" customHeight="1" x14ac:dyDescent="0.3">
      <c r="E2580" s="136"/>
    </row>
    <row r="2581" spans="5:5" s="121" customFormat="1" ht="88.5" customHeight="1" x14ac:dyDescent="0.3">
      <c r="E2581" s="136"/>
    </row>
    <row r="2582" spans="5:5" s="121" customFormat="1" ht="88.5" customHeight="1" x14ac:dyDescent="0.3">
      <c r="E2582" s="136"/>
    </row>
    <row r="2583" spans="5:5" s="121" customFormat="1" ht="88.5" customHeight="1" x14ac:dyDescent="0.3">
      <c r="E2583" s="136"/>
    </row>
    <row r="2584" spans="5:5" s="121" customFormat="1" ht="88.5" customHeight="1" x14ac:dyDescent="0.3">
      <c r="E2584" s="136"/>
    </row>
    <row r="2585" spans="5:5" s="121" customFormat="1" ht="88.5" customHeight="1" x14ac:dyDescent="0.3">
      <c r="E2585" s="136"/>
    </row>
    <row r="2586" spans="5:5" s="121" customFormat="1" ht="88.5" customHeight="1" x14ac:dyDescent="0.3">
      <c r="E2586" s="136"/>
    </row>
    <row r="2587" spans="5:5" s="121" customFormat="1" ht="88.5" customHeight="1" x14ac:dyDescent="0.3">
      <c r="E2587" s="136"/>
    </row>
    <row r="2588" spans="5:5" s="121" customFormat="1" ht="88.5" customHeight="1" x14ac:dyDescent="0.3">
      <c r="E2588" s="136"/>
    </row>
    <row r="2589" spans="5:5" s="121" customFormat="1" ht="88.5" customHeight="1" x14ac:dyDescent="0.3">
      <c r="E2589" s="136"/>
    </row>
    <row r="2590" spans="5:5" s="121" customFormat="1" ht="88.5" customHeight="1" x14ac:dyDescent="0.3">
      <c r="E2590" s="136"/>
    </row>
    <row r="2591" spans="5:5" s="121" customFormat="1" ht="88.5" customHeight="1" x14ac:dyDescent="0.3">
      <c r="E2591" s="136"/>
    </row>
    <row r="2592" spans="5:5" s="121" customFormat="1" ht="88.5" customHeight="1" x14ac:dyDescent="0.3">
      <c r="E2592" s="136"/>
    </row>
    <row r="2593" spans="5:5" s="121" customFormat="1" ht="88.5" customHeight="1" x14ac:dyDescent="0.3">
      <c r="E2593" s="136"/>
    </row>
    <row r="2594" spans="5:5" s="121" customFormat="1" ht="88.5" customHeight="1" x14ac:dyDescent="0.3">
      <c r="E2594" s="136"/>
    </row>
    <row r="2595" spans="5:5" s="121" customFormat="1" ht="88.5" customHeight="1" x14ac:dyDescent="0.3">
      <c r="E2595" s="136"/>
    </row>
    <row r="2596" spans="5:5" s="121" customFormat="1" ht="88.5" customHeight="1" x14ac:dyDescent="0.3">
      <c r="E2596" s="136"/>
    </row>
    <row r="2597" spans="5:5" s="121" customFormat="1" ht="88.5" customHeight="1" x14ac:dyDescent="0.3">
      <c r="E2597" s="136"/>
    </row>
    <row r="2598" spans="5:5" s="121" customFormat="1" ht="88.5" customHeight="1" x14ac:dyDescent="0.3">
      <c r="E2598" s="136"/>
    </row>
    <row r="2599" spans="5:5" s="121" customFormat="1" ht="88.5" customHeight="1" x14ac:dyDescent="0.3">
      <c r="E2599" s="136"/>
    </row>
    <row r="2600" spans="5:5" s="121" customFormat="1" ht="88.5" customHeight="1" x14ac:dyDescent="0.3">
      <c r="E2600" s="136"/>
    </row>
    <row r="2601" spans="5:5" s="121" customFormat="1" ht="88.5" customHeight="1" x14ac:dyDescent="0.3">
      <c r="E2601" s="136"/>
    </row>
    <row r="2602" spans="5:5" s="121" customFormat="1" ht="88.5" customHeight="1" x14ac:dyDescent="0.3">
      <c r="E2602" s="136"/>
    </row>
    <row r="2603" spans="5:5" s="121" customFormat="1" ht="88.5" customHeight="1" x14ac:dyDescent="0.3">
      <c r="E2603" s="136"/>
    </row>
    <row r="2604" spans="5:5" s="121" customFormat="1" ht="88.5" customHeight="1" x14ac:dyDescent="0.3">
      <c r="E2604" s="136"/>
    </row>
    <row r="2605" spans="5:5" s="121" customFormat="1" ht="88.5" customHeight="1" x14ac:dyDescent="0.3">
      <c r="E2605" s="136"/>
    </row>
    <row r="2606" spans="5:5" s="121" customFormat="1" ht="88.5" customHeight="1" x14ac:dyDescent="0.3">
      <c r="E2606" s="136"/>
    </row>
    <row r="2607" spans="5:5" s="121" customFormat="1" ht="88.5" customHeight="1" x14ac:dyDescent="0.3">
      <c r="E2607" s="136"/>
    </row>
    <row r="2608" spans="5:5" s="121" customFormat="1" ht="88.5" customHeight="1" x14ac:dyDescent="0.3">
      <c r="E2608" s="136"/>
    </row>
    <row r="2609" spans="5:5" s="121" customFormat="1" ht="88.5" customHeight="1" x14ac:dyDescent="0.3">
      <c r="E2609" s="136"/>
    </row>
    <row r="2610" spans="5:5" s="121" customFormat="1" ht="88.5" customHeight="1" x14ac:dyDescent="0.3">
      <c r="E2610" s="136"/>
    </row>
    <row r="2611" spans="5:5" s="121" customFormat="1" ht="88.5" customHeight="1" x14ac:dyDescent="0.3">
      <c r="E2611" s="136"/>
    </row>
    <row r="2612" spans="5:5" s="121" customFormat="1" ht="88.5" customHeight="1" x14ac:dyDescent="0.3">
      <c r="E2612" s="136"/>
    </row>
    <row r="2613" spans="5:5" s="121" customFormat="1" ht="88.5" customHeight="1" x14ac:dyDescent="0.3">
      <c r="E2613" s="136"/>
    </row>
    <row r="2614" spans="5:5" s="121" customFormat="1" ht="88.5" customHeight="1" x14ac:dyDescent="0.3">
      <c r="E2614" s="136"/>
    </row>
    <row r="2615" spans="5:5" s="121" customFormat="1" ht="88.5" customHeight="1" x14ac:dyDescent="0.3">
      <c r="E2615" s="136"/>
    </row>
    <row r="2616" spans="5:5" s="121" customFormat="1" ht="88.5" customHeight="1" x14ac:dyDescent="0.3">
      <c r="E2616" s="136"/>
    </row>
    <row r="2617" spans="5:5" s="121" customFormat="1" ht="88.5" customHeight="1" x14ac:dyDescent="0.3">
      <c r="E2617" s="136"/>
    </row>
    <row r="2618" spans="5:5" s="121" customFormat="1" ht="88.5" customHeight="1" x14ac:dyDescent="0.3">
      <c r="E2618" s="136"/>
    </row>
    <row r="2619" spans="5:5" s="121" customFormat="1" ht="88.5" customHeight="1" x14ac:dyDescent="0.3">
      <c r="E2619" s="136"/>
    </row>
    <row r="2620" spans="5:5" s="121" customFormat="1" ht="88.5" customHeight="1" x14ac:dyDescent="0.3">
      <c r="E2620" s="136"/>
    </row>
    <row r="2621" spans="5:5" s="121" customFormat="1" ht="88.5" customHeight="1" x14ac:dyDescent="0.3">
      <c r="E2621" s="136"/>
    </row>
    <row r="2622" spans="5:5" s="121" customFormat="1" ht="88.5" customHeight="1" x14ac:dyDescent="0.3">
      <c r="E2622" s="136"/>
    </row>
    <row r="2623" spans="5:5" s="121" customFormat="1" ht="88.5" customHeight="1" x14ac:dyDescent="0.3">
      <c r="E2623" s="136"/>
    </row>
    <row r="2624" spans="5:5" s="121" customFormat="1" ht="88.5" customHeight="1" x14ac:dyDescent="0.3">
      <c r="E2624" s="136"/>
    </row>
    <row r="2625" spans="5:5" s="121" customFormat="1" ht="88.5" customHeight="1" x14ac:dyDescent="0.3">
      <c r="E2625" s="136"/>
    </row>
    <row r="2626" spans="5:5" s="121" customFormat="1" ht="88.5" customHeight="1" x14ac:dyDescent="0.3">
      <c r="E2626" s="136"/>
    </row>
    <row r="2627" spans="5:5" s="121" customFormat="1" ht="88.5" customHeight="1" x14ac:dyDescent="0.3">
      <c r="E2627" s="136"/>
    </row>
    <row r="2628" spans="5:5" s="121" customFormat="1" ht="88.5" customHeight="1" x14ac:dyDescent="0.3">
      <c r="E2628" s="136"/>
    </row>
    <row r="2629" spans="5:5" s="121" customFormat="1" ht="88.5" customHeight="1" x14ac:dyDescent="0.3">
      <c r="E2629" s="136"/>
    </row>
    <row r="2630" spans="5:5" s="121" customFormat="1" ht="88.5" customHeight="1" x14ac:dyDescent="0.3">
      <c r="E2630" s="136"/>
    </row>
    <row r="2631" spans="5:5" s="121" customFormat="1" ht="88.5" customHeight="1" x14ac:dyDescent="0.3">
      <c r="E2631" s="136"/>
    </row>
    <row r="2632" spans="5:5" s="121" customFormat="1" ht="88.5" customHeight="1" x14ac:dyDescent="0.3">
      <c r="E2632" s="136"/>
    </row>
    <row r="2633" spans="5:5" s="121" customFormat="1" ht="88.5" customHeight="1" x14ac:dyDescent="0.3">
      <c r="E2633" s="136"/>
    </row>
    <row r="2634" spans="5:5" s="121" customFormat="1" ht="88.5" customHeight="1" x14ac:dyDescent="0.3">
      <c r="E2634" s="136"/>
    </row>
    <row r="2635" spans="5:5" s="121" customFormat="1" ht="88.5" customHeight="1" x14ac:dyDescent="0.3">
      <c r="E2635" s="136"/>
    </row>
    <row r="2636" spans="5:5" s="121" customFormat="1" ht="88.5" customHeight="1" x14ac:dyDescent="0.3">
      <c r="E2636" s="136"/>
    </row>
    <row r="2637" spans="5:5" s="121" customFormat="1" ht="88.5" customHeight="1" x14ac:dyDescent="0.3">
      <c r="E2637" s="136"/>
    </row>
    <row r="2638" spans="5:5" s="121" customFormat="1" ht="88.5" customHeight="1" x14ac:dyDescent="0.3">
      <c r="E2638" s="136"/>
    </row>
    <row r="2639" spans="5:5" s="121" customFormat="1" ht="88.5" customHeight="1" x14ac:dyDescent="0.3">
      <c r="E2639" s="136"/>
    </row>
    <row r="2640" spans="5:5" s="121" customFormat="1" ht="88.5" customHeight="1" x14ac:dyDescent="0.3">
      <c r="E2640" s="136"/>
    </row>
    <row r="2641" spans="5:5" s="121" customFormat="1" ht="88.5" customHeight="1" x14ac:dyDescent="0.3">
      <c r="E2641" s="136"/>
    </row>
    <row r="2642" spans="5:5" s="121" customFormat="1" ht="88.5" customHeight="1" x14ac:dyDescent="0.3">
      <c r="E2642" s="136"/>
    </row>
    <row r="2643" spans="5:5" s="121" customFormat="1" ht="88.5" customHeight="1" x14ac:dyDescent="0.3">
      <c r="E2643" s="136"/>
    </row>
    <row r="2644" spans="5:5" s="121" customFormat="1" ht="88.5" customHeight="1" x14ac:dyDescent="0.3">
      <c r="E2644" s="136"/>
    </row>
    <row r="2645" spans="5:5" s="121" customFormat="1" ht="88.5" customHeight="1" x14ac:dyDescent="0.3">
      <c r="E2645" s="136"/>
    </row>
    <row r="2646" spans="5:5" s="121" customFormat="1" ht="88.5" customHeight="1" x14ac:dyDescent="0.3">
      <c r="E2646" s="136"/>
    </row>
    <row r="2647" spans="5:5" s="121" customFormat="1" ht="88.5" customHeight="1" x14ac:dyDescent="0.3">
      <c r="E2647" s="136"/>
    </row>
    <row r="2648" spans="5:5" s="121" customFormat="1" ht="88.5" customHeight="1" x14ac:dyDescent="0.3">
      <c r="E2648" s="136"/>
    </row>
    <row r="2649" spans="5:5" s="121" customFormat="1" ht="88.5" customHeight="1" x14ac:dyDescent="0.3">
      <c r="E2649" s="136"/>
    </row>
    <row r="2650" spans="5:5" s="121" customFormat="1" ht="88.5" customHeight="1" x14ac:dyDescent="0.3">
      <c r="E2650" s="136"/>
    </row>
    <row r="2651" spans="5:5" s="121" customFormat="1" ht="88.5" customHeight="1" x14ac:dyDescent="0.3">
      <c r="E2651" s="136"/>
    </row>
    <row r="2652" spans="5:5" s="121" customFormat="1" ht="88.5" customHeight="1" x14ac:dyDescent="0.3">
      <c r="E2652" s="136"/>
    </row>
    <row r="2653" spans="5:5" s="121" customFormat="1" ht="88.5" customHeight="1" x14ac:dyDescent="0.3">
      <c r="E2653" s="136"/>
    </row>
    <row r="2654" spans="5:5" s="121" customFormat="1" ht="88.5" customHeight="1" x14ac:dyDescent="0.3">
      <c r="E2654" s="136"/>
    </row>
    <row r="2655" spans="5:5" s="121" customFormat="1" ht="88.5" customHeight="1" x14ac:dyDescent="0.3">
      <c r="E2655" s="136"/>
    </row>
    <row r="2656" spans="5:5" s="121" customFormat="1" ht="88.5" customHeight="1" x14ac:dyDescent="0.3">
      <c r="E2656" s="136"/>
    </row>
    <row r="2657" spans="5:5" s="121" customFormat="1" ht="88.5" customHeight="1" x14ac:dyDescent="0.3">
      <c r="E2657" s="136"/>
    </row>
    <row r="2658" spans="5:5" s="121" customFormat="1" ht="88.5" customHeight="1" x14ac:dyDescent="0.3">
      <c r="E2658" s="136"/>
    </row>
    <row r="2659" spans="5:5" s="121" customFormat="1" ht="88.5" customHeight="1" x14ac:dyDescent="0.3">
      <c r="E2659" s="136"/>
    </row>
    <row r="2660" spans="5:5" s="121" customFormat="1" ht="88.5" customHeight="1" x14ac:dyDescent="0.3">
      <c r="E2660" s="136"/>
    </row>
    <row r="2661" spans="5:5" s="121" customFormat="1" ht="88.5" customHeight="1" x14ac:dyDescent="0.3">
      <c r="E2661" s="136"/>
    </row>
    <row r="2662" spans="5:5" s="121" customFormat="1" ht="88.5" customHeight="1" x14ac:dyDescent="0.3">
      <c r="E2662" s="136"/>
    </row>
    <row r="2663" spans="5:5" s="121" customFormat="1" ht="88.5" customHeight="1" x14ac:dyDescent="0.3">
      <c r="E2663" s="136"/>
    </row>
    <row r="2664" spans="5:5" s="121" customFormat="1" ht="88.5" customHeight="1" x14ac:dyDescent="0.3">
      <c r="E2664" s="136"/>
    </row>
    <row r="2665" spans="5:5" s="121" customFormat="1" ht="88.5" customHeight="1" x14ac:dyDescent="0.3">
      <c r="E2665" s="136"/>
    </row>
    <row r="2666" spans="5:5" s="121" customFormat="1" ht="88.5" customHeight="1" x14ac:dyDescent="0.3">
      <c r="E2666" s="136"/>
    </row>
    <row r="2667" spans="5:5" s="121" customFormat="1" ht="88.5" customHeight="1" x14ac:dyDescent="0.3">
      <c r="E2667" s="136"/>
    </row>
    <row r="2668" spans="5:5" s="121" customFormat="1" ht="88.5" customHeight="1" x14ac:dyDescent="0.3">
      <c r="E2668" s="136"/>
    </row>
    <row r="2669" spans="5:5" s="121" customFormat="1" ht="88.5" customHeight="1" x14ac:dyDescent="0.3">
      <c r="E2669" s="136"/>
    </row>
    <row r="2670" spans="5:5" s="121" customFormat="1" ht="88.5" customHeight="1" x14ac:dyDescent="0.3">
      <c r="E2670" s="136"/>
    </row>
    <row r="2671" spans="5:5" s="121" customFormat="1" ht="88.5" customHeight="1" x14ac:dyDescent="0.3">
      <c r="E2671" s="136"/>
    </row>
    <row r="2672" spans="5:5" s="121" customFormat="1" ht="88.5" customHeight="1" x14ac:dyDescent="0.3">
      <c r="E2672" s="136"/>
    </row>
    <row r="2673" spans="5:5" s="121" customFormat="1" ht="88.5" customHeight="1" x14ac:dyDescent="0.3">
      <c r="E2673" s="136"/>
    </row>
    <row r="2674" spans="5:5" s="121" customFormat="1" ht="88.5" customHeight="1" x14ac:dyDescent="0.3">
      <c r="E2674" s="136"/>
    </row>
    <row r="2675" spans="5:5" s="121" customFormat="1" ht="88.5" customHeight="1" x14ac:dyDescent="0.3">
      <c r="E2675" s="136"/>
    </row>
    <row r="2676" spans="5:5" s="121" customFormat="1" ht="88.5" customHeight="1" x14ac:dyDescent="0.3">
      <c r="E2676" s="136"/>
    </row>
    <row r="2677" spans="5:5" s="121" customFormat="1" ht="88.5" customHeight="1" x14ac:dyDescent="0.3">
      <c r="E2677" s="136"/>
    </row>
    <row r="2678" spans="5:5" s="121" customFormat="1" ht="88.5" customHeight="1" x14ac:dyDescent="0.3">
      <c r="E2678" s="136"/>
    </row>
    <row r="2679" spans="5:5" s="121" customFormat="1" ht="88.5" customHeight="1" x14ac:dyDescent="0.3">
      <c r="E2679" s="136"/>
    </row>
    <row r="2680" spans="5:5" s="121" customFormat="1" ht="88.5" customHeight="1" x14ac:dyDescent="0.3">
      <c r="E2680" s="136"/>
    </row>
    <row r="2681" spans="5:5" s="121" customFormat="1" ht="88.5" customHeight="1" x14ac:dyDescent="0.3">
      <c r="E2681" s="136"/>
    </row>
    <row r="2682" spans="5:5" s="121" customFormat="1" ht="88.5" customHeight="1" x14ac:dyDescent="0.3">
      <c r="E2682" s="136"/>
    </row>
    <row r="2683" spans="5:5" s="121" customFormat="1" ht="88.5" customHeight="1" x14ac:dyDescent="0.3">
      <c r="E2683" s="136"/>
    </row>
    <row r="2684" spans="5:5" s="121" customFormat="1" ht="88.5" customHeight="1" x14ac:dyDescent="0.3">
      <c r="E2684" s="136"/>
    </row>
    <row r="2685" spans="5:5" s="121" customFormat="1" ht="88.5" customHeight="1" x14ac:dyDescent="0.3">
      <c r="E2685" s="136"/>
    </row>
    <row r="2686" spans="5:5" s="121" customFormat="1" ht="88.5" customHeight="1" x14ac:dyDescent="0.3">
      <c r="E2686" s="136"/>
    </row>
    <row r="2687" spans="5:5" s="121" customFormat="1" ht="88.5" customHeight="1" x14ac:dyDescent="0.3">
      <c r="E2687" s="136"/>
    </row>
    <row r="2688" spans="5:5" s="121" customFormat="1" ht="88.5" customHeight="1" x14ac:dyDescent="0.3">
      <c r="E2688" s="136"/>
    </row>
    <row r="2689" spans="5:5" s="121" customFormat="1" ht="88.5" customHeight="1" x14ac:dyDescent="0.3">
      <c r="E2689" s="136"/>
    </row>
    <row r="2690" spans="5:5" s="121" customFormat="1" ht="88.5" customHeight="1" x14ac:dyDescent="0.3">
      <c r="E2690" s="136"/>
    </row>
    <row r="2691" spans="5:5" s="121" customFormat="1" ht="88.5" customHeight="1" x14ac:dyDescent="0.3">
      <c r="E2691" s="136"/>
    </row>
    <row r="2692" spans="5:5" s="121" customFormat="1" ht="88.5" customHeight="1" x14ac:dyDescent="0.3">
      <c r="E2692" s="136"/>
    </row>
    <row r="2693" spans="5:5" s="121" customFormat="1" ht="88.5" customHeight="1" x14ac:dyDescent="0.3">
      <c r="E2693" s="136"/>
    </row>
    <row r="2694" spans="5:5" s="121" customFormat="1" ht="88.5" customHeight="1" x14ac:dyDescent="0.3">
      <c r="E2694" s="136"/>
    </row>
    <row r="2695" spans="5:5" s="121" customFormat="1" ht="88.5" customHeight="1" x14ac:dyDescent="0.3">
      <c r="E2695" s="136"/>
    </row>
    <row r="2696" spans="5:5" s="121" customFormat="1" ht="88.5" customHeight="1" x14ac:dyDescent="0.3">
      <c r="E2696" s="136"/>
    </row>
    <row r="2697" spans="5:5" s="121" customFormat="1" ht="88.5" customHeight="1" x14ac:dyDescent="0.3">
      <c r="E2697" s="136"/>
    </row>
    <row r="2698" spans="5:5" s="121" customFormat="1" ht="88.5" customHeight="1" x14ac:dyDescent="0.3">
      <c r="E2698" s="136"/>
    </row>
    <row r="2699" spans="5:5" s="121" customFormat="1" ht="88.5" customHeight="1" x14ac:dyDescent="0.3">
      <c r="E2699" s="136"/>
    </row>
    <row r="2700" spans="5:5" s="121" customFormat="1" ht="88.5" customHeight="1" x14ac:dyDescent="0.3">
      <c r="E2700" s="136"/>
    </row>
    <row r="2701" spans="5:5" s="121" customFormat="1" ht="88.5" customHeight="1" x14ac:dyDescent="0.3">
      <c r="E2701" s="136"/>
    </row>
    <row r="2702" spans="5:5" s="121" customFormat="1" ht="88.5" customHeight="1" x14ac:dyDescent="0.3">
      <c r="E2702" s="136"/>
    </row>
    <row r="2703" spans="5:5" s="121" customFormat="1" ht="88.5" customHeight="1" x14ac:dyDescent="0.3">
      <c r="E2703" s="136"/>
    </row>
    <row r="2704" spans="5:5" s="121" customFormat="1" ht="88.5" customHeight="1" x14ac:dyDescent="0.3">
      <c r="E2704" s="136"/>
    </row>
    <row r="2705" spans="5:5" s="121" customFormat="1" ht="88.5" customHeight="1" x14ac:dyDescent="0.3">
      <c r="E2705" s="136"/>
    </row>
    <row r="2706" spans="5:5" s="121" customFormat="1" ht="88.5" customHeight="1" x14ac:dyDescent="0.3">
      <c r="E2706" s="136"/>
    </row>
    <row r="2707" spans="5:5" s="121" customFormat="1" ht="88.5" customHeight="1" x14ac:dyDescent="0.3">
      <c r="E2707" s="136"/>
    </row>
    <row r="2708" spans="5:5" s="121" customFormat="1" ht="88.5" customHeight="1" x14ac:dyDescent="0.3">
      <c r="E2708" s="136"/>
    </row>
    <row r="2709" spans="5:5" s="121" customFormat="1" ht="88.5" customHeight="1" x14ac:dyDescent="0.3">
      <c r="E2709" s="136"/>
    </row>
    <row r="2710" spans="5:5" s="121" customFormat="1" ht="88.5" customHeight="1" x14ac:dyDescent="0.3">
      <c r="E2710" s="136"/>
    </row>
    <row r="2711" spans="5:5" s="121" customFormat="1" ht="88.5" customHeight="1" x14ac:dyDescent="0.3">
      <c r="E2711" s="136"/>
    </row>
    <row r="2712" spans="5:5" s="121" customFormat="1" ht="88.5" customHeight="1" x14ac:dyDescent="0.3">
      <c r="E2712" s="136"/>
    </row>
    <row r="2713" spans="5:5" s="121" customFormat="1" ht="88.5" customHeight="1" x14ac:dyDescent="0.3">
      <c r="E2713" s="136"/>
    </row>
    <row r="2714" spans="5:5" s="121" customFormat="1" ht="88.5" customHeight="1" x14ac:dyDescent="0.3">
      <c r="E2714" s="136"/>
    </row>
    <row r="2715" spans="5:5" s="121" customFormat="1" ht="88.5" customHeight="1" x14ac:dyDescent="0.3">
      <c r="E2715" s="136"/>
    </row>
    <row r="2716" spans="5:5" s="121" customFormat="1" ht="88.5" customHeight="1" x14ac:dyDescent="0.3">
      <c r="E2716" s="136"/>
    </row>
    <row r="2717" spans="5:5" s="121" customFormat="1" ht="88.5" customHeight="1" x14ac:dyDescent="0.3">
      <c r="E2717" s="136"/>
    </row>
    <row r="2718" spans="5:5" s="121" customFormat="1" ht="88.5" customHeight="1" x14ac:dyDescent="0.3">
      <c r="E2718" s="136"/>
    </row>
    <row r="2719" spans="5:5" s="121" customFormat="1" ht="88.5" customHeight="1" x14ac:dyDescent="0.3">
      <c r="E2719" s="136"/>
    </row>
    <row r="2720" spans="5:5" s="121" customFormat="1" ht="88.5" customHeight="1" x14ac:dyDescent="0.3">
      <c r="E2720" s="136"/>
    </row>
    <row r="2721" spans="5:5" s="121" customFormat="1" ht="88.5" customHeight="1" x14ac:dyDescent="0.3">
      <c r="E2721" s="136"/>
    </row>
    <row r="2722" spans="5:5" s="121" customFormat="1" ht="88.5" customHeight="1" x14ac:dyDescent="0.3">
      <c r="E2722" s="136"/>
    </row>
    <row r="2723" spans="5:5" s="121" customFormat="1" ht="88.5" customHeight="1" x14ac:dyDescent="0.3">
      <c r="E2723" s="136"/>
    </row>
    <row r="2724" spans="5:5" s="121" customFormat="1" ht="88.5" customHeight="1" x14ac:dyDescent="0.3">
      <c r="E2724" s="136"/>
    </row>
    <row r="2725" spans="5:5" s="121" customFormat="1" ht="88.5" customHeight="1" x14ac:dyDescent="0.3">
      <c r="E2725" s="136"/>
    </row>
    <row r="2726" spans="5:5" s="121" customFormat="1" ht="88.5" customHeight="1" x14ac:dyDescent="0.3">
      <c r="E2726" s="136"/>
    </row>
    <row r="2727" spans="5:5" s="121" customFormat="1" ht="88.5" customHeight="1" x14ac:dyDescent="0.3">
      <c r="E2727" s="136"/>
    </row>
    <row r="2728" spans="5:5" s="121" customFormat="1" ht="88.5" customHeight="1" x14ac:dyDescent="0.3">
      <c r="E2728" s="136"/>
    </row>
    <row r="2729" spans="5:5" s="121" customFormat="1" ht="88.5" customHeight="1" x14ac:dyDescent="0.3">
      <c r="E2729" s="136"/>
    </row>
    <row r="2730" spans="5:5" s="121" customFormat="1" ht="88.5" customHeight="1" x14ac:dyDescent="0.3">
      <c r="E2730" s="136"/>
    </row>
    <row r="2731" spans="5:5" s="121" customFormat="1" ht="88.5" customHeight="1" x14ac:dyDescent="0.3">
      <c r="E2731" s="136"/>
    </row>
    <row r="2732" spans="5:5" s="121" customFormat="1" ht="88.5" customHeight="1" x14ac:dyDescent="0.3">
      <c r="E2732" s="136"/>
    </row>
    <row r="2733" spans="5:5" s="121" customFormat="1" ht="88.5" customHeight="1" x14ac:dyDescent="0.3">
      <c r="E2733" s="136"/>
    </row>
    <row r="2734" spans="5:5" s="121" customFormat="1" ht="88.5" customHeight="1" x14ac:dyDescent="0.3">
      <c r="E2734" s="136"/>
    </row>
    <row r="2735" spans="5:5" s="121" customFormat="1" ht="88.5" customHeight="1" x14ac:dyDescent="0.3">
      <c r="E2735" s="136"/>
    </row>
    <row r="2736" spans="5:5" s="121" customFormat="1" ht="88.5" customHeight="1" x14ac:dyDescent="0.3">
      <c r="E2736" s="136"/>
    </row>
    <row r="2737" spans="5:5" s="121" customFormat="1" ht="88.5" customHeight="1" x14ac:dyDescent="0.3">
      <c r="E2737" s="136"/>
    </row>
    <row r="2738" spans="5:5" s="121" customFormat="1" ht="88.5" customHeight="1" x14ac:dyDescent="0.3">
      <c r="E2738" s="136"/>
    </row>
    <row r="2739" spans="5:5" s="121" customFormat="1" ht="88.5" customHeight="1" x14ac:dyDescent="0.3">
      <c r="E2739" s="136"/>
    </row>
    <row r="2740" spans="5:5" s="121" customFormat="1" ht="88.5" customHeight="1" x14ac:dyDescent="0.3">
      <c r="E2740" s="136"/>
    </row>
    <row r="2741" spans="5:5" s="121" customFormat="1" ht="88.5" customHeight="1" x14ac:dyDescent="0.3">
      <c r="E2741" s="136"/>
    </row>
    <row r="2742" spans="5:5" s="121" customFormat="1" ht="88.5" customHeight="1" x14ac:dyDescent="0.3">
      <c r="E2742" s="136"/>
    </row>
    <row r="2743" spans="5:5" s="121" customFormat="1" ht="88.5" customHeight="1" x14ac:dyDescent="0.3">
      <c r="E2743" s="136"/>
    </row>
    <row r="2744" spans="5:5" s="121" customFormat="1" ht="88.5" customHeight="1" x14ac:dyDescent="0.3">
      <c r="E2744" s="136"/>
    </row>
    <row r="2745" spans="5:5" s="121" customFormat="1" ht="88.5" customHeight="1" x14ac:dyDescent="0.3">
      <c r="E2745" s="136"/>
    </row>
    <row r="2746" spans="5:5" s="121" customFormat="1" ht="88.5" customHeight="1" x14ac:dyDescent="0.3">
      <c r="E2746" s="136"/>
    </row>
    <row r="2747" spans="5:5" s="121" customFormat="1" ht="88.5" customHeight="1" x14ac:dyDescent="0.3">
      <c r="E2747" s="136"/>
    </row>
    <row r="2748" spans="5:5" s="121" customFormat="1" ht="88.5" customHeight="1" x14ac:dyDescent="0.3">
      <c r="E2748" s="136"/>
    </row>
    <row r="2749" spans="5:5" s="121" customFormat="1" ht="88.5" customHeight="1" x14ac:dyDescent="0.3">
      <c r="E2749" s="136"/>
    </row>
    <row r="2750" spans="5:5" s="121" customFormat="1" ht="88.5" customHeight="1" x14ac:dyDescent="0.3">
      <c r="E2750" s="136"/>
    </row>
    <row r="2751" spans="5:5" s="121" customFormat="1" ht="88.5" customHeight="1" x14ac:dyDescent="0.3">
      <c r="E2751" s="136"/>
    </row>
    <row r="2752" spans="5:5" s="121" customFormat="1" ht="88.5" customHeight="1" x14ac:dyDescent="0.3">
      <c r="E2752" s="136"/>
    </row>
    <row r="2753" spans="5:5" s="121" customFormat="1" ht="88.5" customHeight="1" x14ac:dyDescent="0.3">
      <c r="E2753" s="136"/>
    </row>
    <row r="2754" spans="5:5" s="121" customFormat="1" ht="88.5" customHeight="1" x14ac:dyDescent="0.3">
      <c r="E2754" s="136"/>
    </row>
    <row r="2755" spans="5:5" s="121" customFormat="1" ht="88.5" customHeight="1" x14ac:dyDescent="0.3">
      <c r="E2755" s="136"/>
    </row>
    <row r="2756" spans="5:5" s="121" customFormat="1" ht="88.5" customHeight="1" x14ac:dyDescent="0.3">
      <c r="E2756" s="136"/>
    </row>
    <row r="2757" spans="5:5" s="121" customFormat="1" ht="88.5" customHeight="1" x14ac:dyDescent="0.3">
      <c r="E2757" s="136"/>
    </row>
    <row r="2758" spans="5:5" s="121" customFormat="1" ht="88.5" customHeight="1" x14ac:dyDescent="0.3">
      <c r="E2758" s="136"/>
    </row>
    <row r="2759" spans="5:5" s="121" customFormat="1" ht="88.5" customHeight="1" x14ac:dyDescent="0.3">
      <c r="E2759" s="136"/>
    </row>
    <row r="2760" spans="5:5" s="121" customFormat="1" ht="88.5" customHeight="1" x14ac:dyDescent="0.3">
      <c r="E2760" s="136"/>
    </row>
    <row r="2761" spans="5:5" s="121" customFormat="1" ht="88.5" customHeight="1" x14ac:dyDescent="0.3">
      <c r="E2761" s="136"/>
    </row>
    <row r="2762" spans="5:5" s="121" customFormat="1" ht="88.5" customHeight="1" x14ac:dyDescent="0.3">
      <c r="E2762" s="136"/>
    </row>
    <row r="2763" spans="5:5" s="121" customFormat="1" ht="88.5" customHeight="1" x14ac:dyDescent="0.3">
      <c r="E2763" s="136"/>
    </row>
    <row r="2764" spans="5:5" s="121" customFormat="1" ht="88.5" customHeight="1" x14ac:dyDescent="0.3">
      <c r="E2764" s="136"/>
    </row>
    <row r="2765" spans="5:5" s="121" customFormat="1" ht="88.5" customHeight="1" x14ac:dyDescent="0.3">
      <c r="E2765" s="136"/>
    </row>
    <row r="2766" spans="5:5" s="121" customFormat="1" ht="88.5" customHeight="1" x14ac:dyDescent="0.3">
      <c r="E2766" s="136"/>
    </row>
    <row r="2767" spans="5:5" s="121" customFormat="1" ht="88.5" customHeight="1" x14ac:dyDescent="0.3">
      <c r="E2767" s="136"/>
    </row>
    <row r="2768" spans="5:5" s="121" customFormat="1" ht="88.5" customHeight="1" x14ac:dyDescent="0.3">
      <c r="E2768" s="136"/>
    </row>
    <row r="2769" spans="5:5" s="121" customFormat="1" ht="88.5" customHeight="1" x14ac:dyDescent="0.3">
      <c r="E2769" s="136"/>
    </row>
    <row r="2770" spans="5:5" s="121" customFormat="1" ht="88.5" customHeight="1" x14ac:dyDescent="0.3">
      <c r="E2770" s="136"/>
    </row>
    <row r="2771" spans="5:5" s="121" customFormat="1" ht="88.5" customHeight="1" x14ac:dyDescent="0.3">
      <c r="E2771" s="136"/>
    </row>
    <row r="2772" spans="5:5" s="121" customFormat="1" ht="88.5" customHeight="1" x14ac:dyDescent="0.3">
      <c r="E2772" s="136"/>
    </row>
    <row r="2773" spans="5:5" s="121" customFormat="1" ht="88.5" customHeight="1" x14ac:dyDescent="0.3">
      <c r="E2773" s="136"/>
    </row>
    <row r="2774" spans="5:5" s="121" customFormat="1" ht="88.5" customHeight="1" x14ac:dyDescent="0.3">
      <c r="E2774" s="136"/>
    </row>
    <row r="2775" spans="5:5" s="121" customFormat="1" ht="88.5" customHeight="1" x14ac:dyDescent="0.3">
      <c r="E2775" s="136"/>
    </row>
    <row r="2776" spans="5:5" s="121" customFormat="1" ht="88.5" customHeight="1" x14ac:dyDescent="0.3">
      <c r="E2776" s="136"/>
    </row>
    <row r="2777" spans="5:5" s="121" customFormat="1" ht="88.5" customHeight="1" x14ac:dyDescent="0.3">
      <c r="E2777" s="136"/>
    </row>
    <row r="2778" spans="5:5" s="121" customFormat="1" ht="88.5" customHeight="1" x14ac:dyDescent="0.3">
      <c r="E2778" s="136"/>
    </row>
    <row r="2779" spans="5:5" s="121" customFormat="1" ht="88.5" customHeight="1" x14ac:dyDescent="0.3">
      <c r="E2779" s="136"/>
    </row>
    <row r="2780" spans="5:5" s="121" customFormat="1" ht="88.5" customHeight="1" x14ac:dyDescent="0.3">
      <c r="E2780" s="136"/>
    </row>
    <row r="2781" spans="5:5" s="121" customFormat="1" ht="88.5" customHeight="1" x14ac:dyDescent="0.3">
      <c r="E2781" s="136"/>
    </row>
    <row r="2782" spans="5:5" s="121" customFormat="1" ht="88.5" customHeight="1" x14ac:dyDescent="0.3">
      <c r="E2782" s="136"/>
    </row>
    <row r="2783" spans="5:5" s="121" customFormat="1" ht="88.5" customHeight="1" x14ac:dyDescent="0.3">
      <c r="E2783" s="136"/>
    </row>
    <row r="2784" spans="5:5" s="121" customFormat="1" ht="88.5" customHeight="1" x14ac:dyDescent="0.3">
      <c r="E2784" s="136"/>
    </row>
    <row r="2785" spans="5:5" s="121" customFormat="1" ht="88.5" customHeight="1" x14ac:dyDescent="0.3">
      <c r="E2785" s="136"/>
    </row>
    <row r="2786" spans="5:5" s="121" customFormat="1" ht="88.5" customHeight="1" x14ac:dyDescent="0.3">
      <c r="E2786" s="136"/>
    </row>
    <row r="2787" spans="5:5" s="121" customFormat="1" ht="88.5" customHeight="1" x14ac:dyDescent="0.3">
      <c r="E2787" s="136"/>
    </row>
    <row r="2788" spans="5:5" s="121" customFormat="1" ht="88.5" customHeight="1" x14ac:dyDescent="0.3">
      <c r="E2788" s="136"/>
    </row>
    <row r="2789" spans="5:5" s="121" customFormat="1" ht="88.5" customHeight="1" x14ac:dyDescent="0.3">
      <c r="E2789" s="136"/>
    </row>
    <row r="2790" spans="5:5" s="121" customFormat="1" ht="88.5" customHeight="1" x14ac:dyDescent="0.3">
      <c r="E2790" s="136"/>
    </row>
    <row r="2791" spans="5:5" s="121" customFormat="1" ht="88.5" customHeight="1" x14ac:dyDescent="0.3">
      <c r="E2791" s="136"/>
    </row>
    <row r="2792" spans="5:5" s="121" customFormat="1" ht="88.5" customHeight="1" x14ac:dyDescent="0.3">
      <c r="E2792" s="136"/>
    </row>
    <row r="2793" spans="5:5" s="121" customFormat="1" ht="88.5" customHeight="1" x14ac:dyDescent="0.3">
      <c r="E2793" s="136"/>
    </row>
    <row r="2794" spans="5:5" s="121" customFormat="1" ht="88.5" customHeight="1" x14ac:dyDescent="0.3">
      <c r="E2794" s="136"/>
    </row>
    <row r="2795" spans="5:5" s="121" customFormat="1" ht="88.5" customHeight="1" x14ac:dyDescent="0.3">
      <c r="E2795" s="136"/>
    </row>
    <row r="2796" spans="5:5" s="121" customFormat="1" ht="88.5" customHeight="1" x14ac:dyDescent="0.3">
      <c r="E2796" s="136"/>
    </row>
    <row r="2797" spans="5:5" s="121" customFormat="1" ht="88.5" customHeight="1" x14ac:dyDescent="0.3">
      <c r="E2797" s="136"/>
    </row>
    <row r="2798" spans="5:5" s="121" customFormat="1" ht="88.5" customHeight="1" x14ac:dyDescent="0.3">
      <c r="E2798" s="136"/>
    </row>
    <row r="2799" spans="5:5" s="121" customFormat="1" ht="88.5" customHeight="1" x14ac:dyDescent="0.3">
      <c r="E2799" s="136"/>
    </row>
    <row r="2800" spans="5:5" s="121" customFormat="1" ht="88.5" customHeight="1" x14ac:dyDescent="0.3">
      <c r="E2800" s="136"/>
    </row>
    <row r="2801" spans="5:5" s="121" customFormat="1" ht="88.5" customHeight="1" x14ac:dyDescent="0.3">
      <c r="E2801" s="136"/>
    </row>
    <row r="2802" spans="5:5" s="121" customFormat="1" ht="88.5" customHeight="1" x14ac:dyDescent="0.3">
      <c r="E2802" s="136"/>
    </row>
    <row r="2803" spans="5:5" s="121" customFormat="1" ht="88.5" customHeight="1" x14ac:dyDescent="0.3">
      <c r="E2803" s="136"/>
    </row>
    <row r="2804" spans="5:5" s="121" customFormat="1" ht="88.5" customHeight="1" x14ac:dyDescent="0.3">
      <c r="E2804" s="136"/>
    </row>
    <row r="2805" spans="5:5" s="121" customFormat="1" ht="88.5" customHeight="1" x14ac:dyDescent="0.3">
      <c r="E2805" s="136"/>
    </row>
    <row r="2806" spans="5:5" s="121" customFormat="1" ht="88.5" customHeight="1" x14ac:dyDescent="0.3">
      <c r="E2806" s="136"/>
    </row>
    <row r="2807" spans="5:5" s="121" customFormat="1" ht="88.5" customHeight="1" x14ac:dyDescent="0.3">
      <c r="E2807" s="136"/>
    </row>
    <row r="2808" spans="5:5" s="121" customFormat="1" ht="88.5" customHeight="1" x14ac:dyDescent="0.3">
      <c r="E2808" s="136"/>
    </row>
    <row r="2809" spans="5:5" s="121" customFormat="1" ht="88.5" customHeight="1" x14ac:dyDescent="0.3">
      <c r="E2809" s="136"/>
    </row>
    <row r="2810" spans="5:5" s="121" customFormat="1" ht="88.5" customHeight="1" x14ac:dyDescent="0.3">
      <c r="E2810" s="136"/>
    </row>
    <row r="2811" spans="5:5" s="121" customFormat="1" ht="88.5" customHeight="1" x14ac:dyDescent="0.3">
      <c r="E2811" s="136"/>
    </row>
    <row r="2812" spans="5:5" s="121" customFormat="1" ht="88.5" customHeight="1" x14ac:dyDescent="0.3">
      <c r="E2812" s="136"/>
    </row>
    <row r="2813" spans="5:5" s="121" customFormat="1" ht="88.5" customHeight="1" x14ac:dyDescent="0.3">
      <c r="E2813" s="136"/>
    </row>
    <row r="2814" spans="5:5" s="121" customFormat="1" ht="88.5" customHeight="1" x14ac:dyDescent="0.3">
      <c r="E2814" s="136"/>
    </row>
    <row r="2815" spans="5:5" s="121" customFormat="1" ht="88.5" customHeight="1" x14ac:dyDescent="0.3">
      <c r="E2815" s="136"/>
    </row>
    <row r="2816" spans="5:5" s="121" customFormat="1" ht="88.5" customHeight="1" x14ac:dyDescent="0.3">
      <c r="E2816" s="136"/>
    </row>
    <row r="2817" spans="5:5" s="121" customFormat="1" ht="88.5" customHeight="1" x14ac:dyDescent="0.3">
      <c r="E2817" s="136"/>
    </row>
    <row r="2818" spans="5:5" s="121" customFormat="1" ht="88.5" customHeight="1" x14ac:dyDescent="0.3">
      <c r="E2818" s="136"/>
    </row>
    <row r="2819" spans="5:5" s="121" customFormat="1" ht="88.5" customHeight="1" x14ac:dyDescent="0.3">
      <c r="E2819" s="136"/>
    </row>
    <row r="2820" spans="5:5" s="121" customFormat="1" ht="88.5" customHeight="1" x14ac:dyDescent="0.3">
      <c r="E2820" s="136"/>
    </row>
    <row r="2821" spans="5:5" s="121" customFormat="1" ht="88.5" customHeight="1" x14ac:dyDescent="0.3">
      <c r="E2821" s="136"/>
    </row>
    <row r="2822" spans="5:5" s="121" customFormat="1" ht="88.5" customHeight="1" x14ac:dyDescent="0.3">
      <c r="E2822" s="136"/>
    </row>
    <row r="2823" spans="5:5" s="121" customFormat="1" ht="88.5" customHeight="1" x14ac:dyDescent="0.3">
      <c r="E2823" s="136"/>
    </row>
    <row r="2824" spans="5:5" s="121" customFormat="1" ht="88.5" customHeight="1" x14ac:dyDescent="0.3">
      <c r="E2824" s="136"/>
    </row>
    <row r="2825" spans="5:5" s="121" customFormat="1" ht="88.5" customHeight="1" x14ac:dyDescent="0.3">
      <c r="E2825" s="136"/>
    </row>
    <row r="2826" spans="5:5" s="121" customFormat="1" ht="88.5" customHeight="1" x14ac:dyDescent="0.3">
      <c r="E2826" s="136"/>
    </row>
    <row r="2827" spans="5:5" s="121" customFormat="1" ht="88.5" customHeight="1" x14ac:dyDescent="0.3">
      <c r="E2827" s="136"/>
    </row>
    <row r="2828" spans="5:5" s="121" customFormat="1" ht="88.5" customHeight="1" x14ac:dyDescent="0.3">
      <c r="E2828" s="136"/>
    </row>
    <row r="2829" spans="5:5" s="121" customFormat="1" ht="88.5" customHeight="1" x14ac:dyDescent="0.3">
      <c r="E2829" s="136"/>
    </row>
    <row r="2830" spans="5:5" s="121" customFormat="1" ht="88.5" customHeight="1" x14ac:dyDescent="0.3">
      <c r="E2830" s="136"/>
    </row>
    <row r="2831" spans="5:5" s="121" customFormat="1" ht="88.5" customHeight="1" x14ac:dyDescent="0.3">
      <c r="E2831" s="136"/>
    </row>
    <row r="2832" spans="5:5" s="121" customFormat="1" ht="88.5" customHeight="1" x14ac:dyDescent="0.3">
      <c r="E2832" s="136"/>
    </row>
    <row r="2833" spans="5:5" s="121" customFormat="1" ht="88.5" customHeight="1" x14ac:dyDescent="0.3">
      <c r="E2833" s="136"/>
    </row>
    <row r="2834" spans="5:5" s="121" customFormat="1" ht="88.5" customHeight="1" x14ac:dyDescent="0.3">
      <c r="E2834" s="136"/>
    </row>
    <row r="2835" spans="5:5" s="121" customFormat="1" ht="88.5" customHeight="1" x14ac:dyDescent="0.3">
      <c r="E2835" s="136"/>
    </row>
    <row r="2836" spans="5:5" s="121" customFormat="1" ht="88.5" customHeight="1" x14ac:dyDescent="0.3">
      <c r="E2836" s="136"/>
    </row>
    <row r="2837" spans="5:5" s="121" customFormat="1" ht="88.5" customHeight="1" x14ac:dyDescent="0.3">
      <c r="E2837" s="136"/>
    </row>
    <row r="2838" spans="5:5" s="121" customFormat="1" ht="88.5" customHeight="1" x14ac:dyDescent="0.3">
      <c r="E2838" s="136"/>
    </row>
    <row r="2839" spans="5:5" s="121" customFormat="1" ht="88.5" customHeight="1" x14ac:dyDescent="0.3">
      <c r="E2839" s="136"/>
    </row>
    <row r="2840" spans="5:5" s="121" customFormat="1" ht="88.5" customHeight="1" x14ac:dyDescent="0.3">
      <c r="E2840" s="136"/>
    </row>
    <row r="2841" spans="5:5" s="121" customFormat="1" ht="88.5" customHeight="1" x14ac:dyDescent="0.3">
      <c r="E2841" s="136"/>
    </row>
    <row r="2842" spans="5:5" s="121" customFormat="1" ht="88.5" customHeight="1" x14ac:dyDescent="0.3">
      <c r="E2842" s="136"/>
    </row>
    <row r="2843" spans="5:5" s="121" customFormat="1" ht="88.5" customHeight="1" x14ac:dyDescent="0.3">
      <c r="E2843" s="136"/>
    </row>
    <row r="2844" spans="5:5" s="121" customFormat="1" ht="88.5" customHeight="1" x14ac:dyDescent="0.3">
      <c r="E2844" s="136"/>
    </row>
    <row r="2845" spans="5:5" s="121" customFormat="1" ht="88.5" customHeight="1" x14ac:dyDescent="0.3">
      <c r="E2845" s="136"/>
    </row>
    <row r="2846" spans="5:5" s="121" customFormat="1" ht="88.5" customHeight="1" x14ac:dyDescent="0.3">
      <c r="E2846" s="136"/>
    </row>
    <row r="2847" spans="5:5" s="121" customFormat="1" ht="88.5" customHeight="1" x14ac:dyDescent="0.3">
      <c r="E2847" s="136"/>
    </row>
    <row r="2848" spans="5:5" s="121" customFormat="1" ht="88.5" customHeight="1" x14ac:dyDescent="0.3">
      <c r="E2848" s="136"/>
    </row>
    <row r="2849" spans="5:5" s="121" customFormat="1" ht="88.5" customHeight="1" x14ac:dyDescent="0.3">
      <c r="E2849" s="136"/>
    </row>
    <row r="2850" spans="5:5" s="121" customFormat="1" ht="88.5" customHeight="1" x14ac:dyDescent="0.3">
      <c r="E2850" s="136"/>
    </row>
    <row r="2851" spans="5:5" s="121" customFormat="1" ht="88.5" customHeight="1" x14ac:dyDescent="0.3">
      <c r="E2851" s="136"/>
    </row>
    <row r="2852" spans="5:5" s="121" customFormat="1" ht="88.5" customHeight="1" x14ac:dyDescent="0.3">
      <c r="E2852" s="136"/>
    </row>
    <row r="2853" spans="5:5" s="121" customFormat="1" ht="88.5" customHeight="1" x14ac:dyDescent="0.3">
      <c r="E2853" s="136"/>
    </row>
    <row r="2854" spans="5:5" s="121" customFormat="1" ht="88.5" customHeight="1" x14ac:dyDescent="0.3">
      <c r="E2854" s="136"/>
    </row>
    <row r="2855" spans="5:5" s="121" customFormat="1" ht="88.5" customHeight="1" x14ac:dyDescent="0.3">
      <c r="E2855" s="136"/>
    </row>
    <row r="2856" spans="5:5" s="121" customFormat="1" ht="88.5" customHeight="1" x14ac:dyDescent="0.3">
      <c r="E2856" s="136"/>
    </row>
    <row r="2857" spans="5:5" s="121" customFormat="1" ht="88.5" customHeight="1" x14ac:dyDescent="0.3">
      <c r="E2857" s="136"/>
    </row>
    <row r="2858" spans="5:5" s="121" customFormat="1" ht="88.5" customHeight="1" x14ac:dyDescent="0.3">
      <c r="E2858" s="136"/>
    </row>
    <row r="2859" spans="5:5" s="121" customFormat="1" ht="88.5" customHeight="1" x14ac:dyDescent="0.3">
      <c r="E2859" s="136"/>
    </row>
    <row r="2860" spans="5:5" s="121" customFormat="1" ht="88.5" customHeight="1" x14ac:dyDescent="0.3">
      <c r="E2860" s="136"/>
    </row>
    <row r="2861" spans="5:5" s="121" customFormat="1" ht="88.5" customHeight="1" x14ac:dyDescent="0.3">
      <c r="E2861" s="136"/>
    </row>
    <row r="2862" spans="5:5" s="121" customFormat="1" ht="88.5" customHeight="1" x14ac:dyDescent="0.3">
      <c r="E2862" s="136"/>
    </row>
    <row r="2863" spans="5:5" s="121" customFormat="1" ht="88.5" customHeight="1" x14ac:dyDescent="0.3">
      <c r="E2863" s="136"/>
    </row>
    <row r="2864" spans="5:5" s="121" customFormat="1" ht="88.5" customHeight="1" x14ac:dyDescent="0.3">
      <c r="E2864" s="136"/>
    </row>
    <row r="2865" spans="5:5" s="121" customFormat="1" ht="88.5" customHeight="1" x14ac:dyDescent="0.3">
      <c r="E2865" s="136"/>
    </row>
    <row r="2866" spans="5:5" s="121" customFormat="1" ht="88.5" customHeight="1" x14ac:dyDescent="0.3">
      <c r="E2866" s="136"/>
    </row>
    <row r="2867" spans="5:5" s="121" customFormat="1" ht="88.5" customHeight="1" x14ac:dyDescent="0.3">
      <c r="E2867" s="136"/>
    </row>
    <row r="2868" spans="5:5" s="121" customFormat="1" ht="88.5" customHeight="1" x14ac:dyDescent="0.3">
      <c r="E2868" s="136"/>
    </row>
    <row r="2869" spans="5:5" s="121" customFormat="1" ht="88.5" customHeight="1" x14ac:dyDescent="0.3">
      <c r="E2869" s="136"/>
    </row>
    <row r="2870" spans="5:5" s="121" customFormat="1" ht="88.5" customHeight="1" x14ac:dyDescent="0.3">
      <c r="E2870" s="136"/>
    </row>
    <row r="2871" spans="5:5" s="121" customFormat="1" ht="88.5" customHeight="1" x14ac:dyDescent="0.3">
      <c r="E2871" s="136"/>
    </row>
    <row r="2872" spans="5:5" s="121" customFormat="1" ht="88.5" customHeight="1" x14ac:dyDescent="0.3">
      <c r="E2872" s="136"/>
    </row>
    <row r="2873" spans="5:5" s="121" customFormat="1" ht="88.5" customHeight="1" x14ac:dyDescent="0.3">
      <c r="E2873" s="136"/>
    </row>
    <row r="2874" spans="5:5" s="121" customFormat="1" ht="88.5" customHeight="1" x14ac:dyDescent="0.3">
      <c r="E2874" s="136"/>
    </row>
    <row r="2875" spans="5:5" s="121" customFormat="1" ht="88.5" customHeight="1" x14ac:dyDescent="0.3">
      <c r="E2875" s="136"/>
    </row>
    <row r="2876" spans="5:5" s="121" customFormat="1" ht="88.5" customHeight="1" x14ac:dyDescent="0.3">
      <c r="E2876" s="136"/>
    </row>
    <row r="2877" spans="5:5" s="121" customFormat="1" ht="88.5" customHeight="1" x14ac:dyDescent="0.3">
      <c r="E2877" s="136"/>
    </row>
    <row r="2878" spans="5:5" s="121" customFormat="1" ht="88.5" customHeight="1" x14ac:dyDescent="0.3">
      <c r="E2878" s="136"/>
    </row>
    <row r="2879" spans="5:5" s="121" customFormat="1" ht="88.5" customHeight="1" x14ac:dyDescent="0.3">
      <c r="E2879" s="136"/>
    </row>
    <row r="2880" spans="5:5" s="121" customFormat="1" ht="88.5" customHeight="1" x14ac:dyDescent="0.3">
      <c r="E2880" s="136"/>
    </row>
    <row r="2881" spans="5:5" s="121" customFormat="1" ht="88.5" customHeight="1" x14ac:dyDescent="0.3">
      <c r="E2881" s="136"/>
    </row>
    <row r="2882" spans="5:5" s="121" customFormat="1" ht="88.5" customHeight="1" x14ac:dyDescent="0.3">
      <c r="E2882" s="136"/>
    </row>
    <row r="2883" spans="5:5" s="121" customFormat="1" ht="88.5" customHeight="1" x14ac:dyDescent="0.3">
      <c r="E2883" s="136"/>
    </row>
    <row r="2884" spans="5:5" s="121" customFormat="1" ht="88.5" customHeight="1" x14ac:dyDescent="0.3">
      <c r="E2884" s="136"/>
    </row>
    <row r="2885" spans="5:5" s="121" customFormat="1" ht="88.5" customHeight="1" x14ac:dyDescent="0.3">
      <c r="E2885" s="136"/>
    </row>
    <row r="2886" spans="5:5" s="121" customFormat="1" ht="88.5" customHeight="1" x14ac:dyDescent="0.3">
      <c r="E2886" s="136"/>
    </row>
    <row r="2887" spans="5:5" s="121" customFormat="1" ht="88.5" customHeight="1" x14ac:dyDescent="0.3">
      <c r="E2887" s="136"/>
    </row>
    <row r="2888" spans="5:5" s="121" customFormat="1" ht="88.5" customHeight="1" x14ac:dyDescent="0.3">
      <c r="E2888" s="136"/>
    </row>
    <row r="2889" spans="5:5" s="121" customFormat="1" ht="88.5" customHeight="1" x14ac:dyDescent="0.3">
      <c r="E2889" s="136"/>
    </row>
    <row r="2890" spans="5:5" s="121" customFormat="1" ht="88.5" customHeight="1" x14ac:dyDescent="0.3">
      <c r="E2890" s="136"/>
    </row>
    <row r="2891" spans="5:5" s="121" customFormat="1" ht="88.5" customHeight="1" x14ac:dyDescent="0.3">
      <c r="E2891" s="136"/>
    </row>
    <row r="2892" spans="5:5" s="121" customFormat="1" ht="88.5" customHeight="1" x14ac:dyDescent="0.3">
      <c r="E2892" s="136"/>
    </row>
    <row r="2893" spans="5:5" s="121" customFormat="1" ht="88.5" customHeight="1" x14ac:dyDescent="0.3">
      <c r="E2893" s="136"/>
    </row>
    <row r="2894" spans="5:5" s="121" customFormat="1" ht="88.5" customHeight="1" x14ac:dyDescent="0.3">
      <c r="E2894" s="136"/>
    </row>
    <row r="2895" spans="5:5" s="121" customFormat="1" ht="88.5" customHeight="1" x14ac:dyDescent="0.3">
      <c r="E2895" s="136"/>
    </row>
    <row r="2896" spans="5:5" s="121" customFormat="1" ht="88.5" customHeight="1" x14ac:dyDescent="0.3">
      <c r="E2896" s="136"/>
    </row>
    <row r="2897" spans="5:5" s="121" customFormat="1" ht="88.5" customHeight="1" x14ac:dyDescent="0.3">
      <c r="E2897" s="136"/>
    </row>
    <row r="2898" spans="5:5" s="121" customFormat="1" ht="88.5" customHeight="1" x14ac:dyDescent="0.3">
      <c r="E2898" s="136"/>
    </row>
    <row r="2899" spans="5:5" s="121" customFormat="1" ht="88.5" customHeight="1" x14ac:dyDescent="0.3">
      <c r="E2899" s="136"/>
    </row>
    <row r="2900" spans="5:5" s="121" customFormat="1" ht="88.5" customHeight="1" x14ac:dyDescent="0.3">
      <c r="E2900" s="136"/>
    </row>
    <row r="2901" spans="5:5" s="121" customFormat="1" ht="88.5" customHeight="1" x14ac:dyDescent="0.3">
      <c r="E2901" s="136"/>
    </row>
    <row r="2902" spans="5:5" s="121" customFormat="1" ht="88.5" customHeight="1" x14ac:dyDescent="0.3">
      <c r="E2902" s="136"/>
    </row>
    <row r="2903" spans="5:5" s="121" customFormat="1" ht="88.5" customHeight="1" x14ac:dyDescent="0.3">
      <c r="E2903" s="136"/>
    </row>
    <row r="2904" spans="5:5" s="121" customFormat="1" ht="88.5" customHeight="1" x14ac:dyDescent="0.3">
      <c r="E2904" s="136"/>
    </row>
    <row r="2905" spans="5:5" s="121" customFormat="1" ht="88.5" customHeight="1" x14ac:dyDescent="0.3">
      <c r="E2905" s="136"/>
    </row>
    <row r="2906" spans="5:5" s="121" customFormat="1" ht="88.5" customHeight="1" x14ac:dyDescent="0.3">
      <c r="E2906" s="136"/>
    </row>
    <row r="2907" spans="5:5" s="121" customFormat="1" ht="88.5" customHeight="1" x14ac:dyDescent="0.3">
      <c r="E2907" s="136"/>
    </row>
    <row r="2908" spans="5:5" s="121" customFormat="1" ht="88.5" customHeight="1" x14ac:dyDescent="0.3">
      <c r="E2908" s="136"/>
    </row>
    <row r="2909" spans="5:5" s="121" customFormat="1" ht="88.5" customHeight="1" x14ac:dyDescent="0.3">
      <c r="E2909" s="136"/>
    </row>
    <row r="2910" spans="5:5" s="121" customFormat="1" ht="88.5" customHeight="1" x14ac:dyDescent="0.3">
      <c r="E2910" s="136"/>
    </row>
    <row r="2911" spans="5:5" s="121" customFormat="1" ht="88.5" customHeight="1" x14ac:dyDescent="0.3">
      <c r="E2911" s="136"/>
    </row>
    <row r="2912" spans="5:5" s="121" customFormat="1" ht="88.5" customHeight="1" x14ac:dyDescent="0.3">
      <c r="E2912" s="136"/>
    </row>
    <row r="2913" spans="5:5" s="121" customFormat="1" ht="88.5" customHeight="1" x14ac:dyDescent="0.3">
      <c r="E2913" s="136"/>
    </row>
    <row r="2914" spans="5:5" s="121" customFormat="1" ht="88.5" customHeight="1" x14ac:dyDescent="0.3">
      <c r="E2914" s="136"/>
    </row>
    <row r="2915" spans="5:5" s="121" customFormat="1" ht="88.5" customHeight="1" x14ac:dyDescent="0.3">
      <c r="E2915" s="136"/>
    </row>
    <row r="2916" spans="5:5" s="121" customFormat="1" ht="88.5" customHeight="1" x14ac:dyDescent="0.3">
      <c r="E2916" s="136"/>
    </row>
    <row r="2917" spans="5:5" s="121" customFormat="1" ht="88.5" customHeight="1" x14ac:dyDescent="0.3">
      <c r="E2917" s="136"/>
    </row>
    <row r="2918" spans="5:5" s="121" customFormat="1" ht="88.5" customHeight="1" x14ac:dyDescent="0.3">
      <c r="E2918" s="136"/>
    </row>
    <row r="2919" spans="5:5" s="121" customFormat="1" ht="88.5" customHeight="1" x14ac:dyDescent="0.3">
      <c r="E2919" s="136"/>
    </row>
    <row r="2920" spans="5:5" s="121" customFormat="1" ht="88.5" customHeight="1" x14ac:dyDescent="0.3">
      <c r="E2920" s="136"/>
    </row>
    <row r="2921" spans="5:5" s="121" customFormat="1" ht="88.5" customHeight="1" x14ac:dyDescent="0.3">
      <c r="E2921" s="136"/>
    </row>
    <row r="2922" spans="5:5" s="121" customFormat="1" ht="88.5" customHeight="1" x14ac:dyDescent="0.3">
      <c r="E2922" s="136"/>
    </row>
    <row r="2923" spans="5:5" s="121" customFormat="1" ht="88.5" customHeight="1" x14ac:dyDescent="0.3">
      <c r="E2923" s="136"/>
    </row>
    <row r="2924" spans="5:5" s="121" customFormat="1" ht="88.5" customHeight="1" x14ac:dyDescent="0.3">
      <c r="E2924" s="136"/>
    </row>
    <row r="2925" spans="5:5" s="121" customFormat="1" ht="88.5" customHeight="1" x14ac:dyDescent="0.3">
      <c r="E2925" s="136"/>
    </row>
    <row r="2926" spans="5:5" s="121" customFormat="1" ht="88.5" customHeight="1" x14ac:dyDescent="0.3">
      <c r="E2926" s="136"/>
    </row>
    <row r="2927" spans="5:5" s="121" customFormat="1" ht="88.5" customHeight="1" x14ac:dyDescent="0.3">
      <c r="E2927" s="136"/>
    </row>
    <row r="2928" spans="5:5" s="121" customFormat="1" ht="88.5" customHeight="1" x14ac:dyDescent="0.3">
      <c r="E2928" s="136"/>
    </row>
    <row r="2929" spans="5:5" s="121" customFormat="1" ht="88.5" customHeight="1" x14ac:dyDescent="0.3">
      <c r="E2929" s="136"/>
    </row>
    <row r="2930" spans="5:5" s="121" customFormat="1" ht="88.5" customHeight="1" x14ac:dyDescent="0.3">
      <c r="E2930" s="136"/>
    </row>
    <row r="2931" spans="5:5" s="121" customFormat="1" ht="88.5" customHeight="1" x14ac:dyDescent="0.3">
      <c r="E2931" s="136"/>
    </row>
    <row r="2932" spans="5:5" s="121" customFormat="1" ht="88.5" customHeight="1" x14ac:dyDescent="0.3">
      <c r="E2932" s="136"/>
    </row>
    <row r="2933" spans="5:5" s="121" customFormat="1" ht="88.5" customHeight="1" x14ac:dyDescent="0.3">
      <c r="E2933" s="136"/>
    </row>
    <row r="2934" spans="5:5" s="121" customFormat="1" ht="88.5" customHeight="1" x14ac:dyDescent="0.3">
      <c r="E2934" s="136"/>
    </row>
    <row r="2935" spans="5:5" s="121" customFormat="1" ht="88.5" customHeight="1" x14ac:dyDescent="0.3">
      <c r="E2935" s="136"/>
    </row>
    <row r="2936" spans="5:5" s="121" customFormat="1" ht="88.5" customHeight="1" x14ac:dyDescent="0.3">
      <c r="E2936" s="136"/>
    </row>
    <row r="2937" spans="5:5" s="121" customFormat="1" ht="88.5" customHeight="1" x14ac:dyDescent="0.3">
      <c r="E2937" s="136"/>
    </row>
    <row r="2938" spans="5:5" s="121" customFormat="1" ht="88.5" customHeight="1" x14ac:dyDescent="0.3">
      <c r="E2938" s="136"/>
    </row>
    <row r="2939" spans="5:5" s="121" customFormat="1" ht="88.5" customHeight="1" x14ac:dyDescent="0.3">
      <c r="E2939" s="136"/>
    </row>
    <row r="2940" spans="5:5" s="121" customFormat="1" ht="88.5" customHeight="1" x14ac:dyDescent="0.3">
      <c r="E2940" s="136"/>
    </row>
    <row r="2941" spans="5:5" s="121" customFormat="1" ht="88.5" customHeight="1" x14ac:dyDescent="0.3">
      <c r="E2941" s="136"/>
    </row>
    <row r="2942" spans="5:5" s="121" customFormat="1" ht="88.5" customHeight="1" x14ac:dyDescent="0.3">
      <c r="E2942" s="136"/>
    </row>
    <row r="2943" spans="5:5" s="121" customFormat="1" ht="88.5" customHeight="1" x14ac:dyDescent="0.3">
      <c r="E2943" s="136"/>
    </row>
    <row r="2944" spans="5:5" s="121" customFormat="1" ht="88.5" customHeight="1" x14ac:dyDescent="0.3">
      <c r="E2944" s="136"/>
    </row>
    <row r="2945" spans="5:5" s="121" customFormat="1" ht="88.5" customHeight="1" x14ac:dyDescent="0.3">
      <c r="E2945" s="136"/>
    </row>
    <row r="2946" spans="5:5" s="121" customFormat="1" ht="88.5" customHeight="1" x14ac:dyDescent="0.3">
      <c r="E2946" s="136"/>
    </row>
    <row r="2947" spans="5:5" s="121" customFormat="1" ht="88.5" customHeight="1" x14ac:dyDescent="0.3">
      <c r="E2947" s="136"/>
    </row>
    <row r="2948" spans="5:5" s="121" customFormat="1" ht="88.5" customHeight="1" x14ac:dyDescent="0.3">
      <c r="E2948" s="136"/>
    </row>
    <row r="2949" spans="5:5" s="121" customFormat="1" ht="88.5" customHeight="1" x14ac:dyDescent="0.3">
      <c r="E2949" s="136"/>
    </row>
    <row r="2950" spans="5:5" s="121" customFormat="1" ht="88.5" customHeight="1" x14ac:dyDescent="0.3">
      <c r="E2950" s="136"/>
    </row>
    <row r="2951" spans="5:5" s="121" customFormat="1" ht="88.5" customHeight="1" x14ac:dyDescent="0.3">
      <c r="E2951" s="136"/>
    </row>
    <row r="2952" spans="5:5" s="121" customFormat="1" ht="88.5" customHeight="1" x14ac:dyDescent="0.3">
      <c r="E2952" s="136"/>
    </row>
    <row r="2953" spans="5:5" s="121" customFormat="1" ht="88.5" customHeight="1" x14ac:dyDescent="0.3">
      <c r="E2953" s="136"/>
    </row>
    <row r="2954" spans="5:5" s="121" customFormat="1" ht="88.5" customHeight="1" x14ac:dyDescent="0.3">
      <c r="E2954" s="136"/>
    </row>
    <row r="2955" spans="5:5" s="121" customFormat="1" ht="88.5" customHeight="1" x14ac:dyDescent="0.3">
      <c r="E2955" s="136"/>
    </row>
    <row r="2956" spans="5:5" s="121" customFormat="1" ht="88.5" customHeight="1" x14ac:dyDescent="0.3">
      <c r="E2956" s="136"/>
    </row>
    <row r="2957" spans="5:5" s="121" customFormat="1" ht="88.5" customHeight="1" x14ac:dyDescent="0.3">
      <c r="E2957" s="136"/>
    </row>
    <row r="2958" spans="5:5" s="121" customFormat="1" ht="88.5" customHeight="1" x14ac:dyDescent="0.3">
      <c r="E2958" s="136"/>
    </row>
    <row r="2959" spans="5:5" s="121" customFormat="1" ht="88.5" customHeight="1" x14ac:dyDescent="0.3">
      <c r="E2959" s="136"/>
    </row>
    <row r="2960" spans="5:5" s="121" customFormat="1" ht="88.5" customHeight="1" x14ac:dyDescent="0.3">
      <c r="E2960" s="136"/>
    </row>
    <row r="2961" spans="5:5" s="121" customFormat="1" ht="88.5" customHeight="1" x14ac:dyDescent="0.3">
      <c r="E2961" s="136"/>
    </row>
    <row r="2962" spans="5:5" s="121" customFormat="1" ht="88.5" customHeight="1" x14ac:dyDescent="0.3">
      <c r="E2962" s="136"/>
    </row>
    <row r="2963" spans="5:5" s="121" customFormat="1" ht="88.5" customHeight="1" x14ac:dyDescent="0.3">
      <c r="E2963" s="136"/>
    </row>
    <row r="2964" spans="5:5" s="121" customFormat="1" ht="88.5" customHeight="1" x14ac:dyDescent="0.3">
      <c r="E2964" s="136"/>
    </row>
    <row r="2965" spans="5:5" s="121" customFormat="1" ht="88.5" customHeight="1" x14ac:dyDescent="0.3">
      <c r="E2965" s="136"/>
    </row>
    <row r="2966" spans="5:5" s="121" customFormat="1" ht="88.5" customHeight="1" x14ac:dyDescent="0.3">
      <c r="E2966" s="136"/>
    </row>
    <row r="2967" spans="5:5" s="121" customFormat="1" ht="88.5" customHeight="1" x14ac:dyDescent="0.3">
      <c r="E2967" s="136"/>
    </row>
    <row r="2968" spans="5:5" s="121" customFormat="1" ht="88.5" customHeight="1" x14ac:dyDescent="0.3">
      <c r="E2968" s="136"/>
    </row>
    <row r="2969" spans="5:5" s="121" customFormat="1" ht="88.5" customHeight="1" x14ac:dyDescent="0.3">
      <c r="E2969" s="136"/>
    </row>
    <row r="2970" spans="5:5" s="121" customFormat="1" ht="88.5" customHeight="1" x14ac:dyDescent="0.3">
      <c r="E2970" s="136"/>
    </row>
    <row r="2971" spans="5:5" s="121" customFormat="1" ht="88.5" customHeight="1" x14ac:dyDescent="0.3">
      <c r="E2971" s="136"/>
    </row>
    <row r="2972" spans="5:5" s="121" customFormat="1" ht="88.5" customHeight="1" x14ac:dyDescent="0.3">
      <c r="E2972" s="136"/>
    </row>
    <row r="2973" spans="5:5" s="121" customFormat="1" ht="88.5" customHeight="1" x14ac:dyDescent="0.3">
      <c r="E2973" s="136"/>
    </row>
    <row r="2974" spans="5:5" s="121" customFormat="1" ht="88.5" customHeight="1" x14ac:dyDescent="0.3">
      <c r="E2974" s="136"/>
    </row>
    <row r="2975" spans="5:5" s="121" customFormat="1" ht="88.5" customHeight="1" x14ac:dyDescent="0.3">
      <c r="E2975" s="136"/>
    </row>
    <row r="2976" spans="5:5" s="121" customFormat="1" ht="88.5" customHeight="1" x14ac:dyDescent="0.3">
      <c r="E2976" s="136"/>
    </row>
    <row r="2977" spans="5:5" s="121" customFormat="1" ht="88.5" customHeight="1" x14ac:dyDescent="0.3">
      <c r="E2977" s="136"/>
    </row>
    <row r="2978" spans="5:5" s="121" customFormat="1" ht="88.5" customHeight="1" x14ac:dyDescent="0.3">
      <c r="E2978" s="136"/>
    </row>
    <row r="2979" spans="5:5" s="121" customFormat="1" ht="88.5" customHeight="1" x14ac:dyDescent="0.3">
      <c r="E2979" s="136"/>
    </row>
    <row r="2980" spans="5:5" s="121" customFormat="1" ht="88.5" customHeight="1" x14ac:dyDescent="0.3">
      <c r="E2980" s="136"/>
    </row>
    <row r="2981" spans="5:5" s="121" customFormat="1" ht="88.5" customHeight="1" x14ac:dyDescent="0.3">
      <c r="E2981" s="136"/>
    </row>
    <row r="2982" spans="5:5" s="121" customFormat="1" ht="88.5" customHeight="1" x14ac:dyDescent="0.3">
      <c r="E2982" s="136"/>
    </row>
    <row r="2983" spans="5:5" s="121" customFormat="1" ht="88.5" customHeight="1" x14ac:dyDescent="0.3">
      <c r="E2983" s="136"/>
    </row>
    <row r="2984" spans="5:5" s="121" customFormat="1" ht="88.5" customHeight="1" x14ac:dyDescent="0.3">
      <c r="E2984" s="136"/>
    </row>
    <row r="2985" spans="5:5" s="121" customFormat="1" ht="88.5" customHeight="1" x14ac:dyDescent="0.3">
      <c r="E2985" s="136"/>
    </row>
    <row r="2986" spans="5:5" s="121" customFormat="1" ht="88.5" customHeight="1" x14ac:dyDescent="0.3">
      <c r="E2986" s="136"/>
    </row>
    <row r="2987" spans="5:5" s="121" customFormat="1" ht="88.5" customHeight="1" x14ac:dyDescent="0.3">
      <c r="E2987" s="136"/>
    </row>
    <row r="2988" spans="5:5" s="121" customFormat="1" ht="88.5" customHeight="1" x14ac:dyDescent="0.3">
      <c r="E2988" s="136"/>
    </row>
    <row r="2989" spans="5:5" s="121" customFormat="1" ht="88.5" customHeight="1" x14ac:dyDescent="0.3">
      <c r="E2989" s="136"/>
    </row>
    <row r="2990" spans="5:5" s="121" customFormat="1" ht="88.5" customHeight="1" x14ac:dyDescent="0.3">
      <c r="E2990" s="136"/>
    </row>
    <row r="2991" spans="5:5" s="121" customFormat="1" ht="88.5" customHeight="1" x14ac:dyDescent="0.3">
      <c r="E2991" s="136"/>
    </row>
    <row r="2992" spans="5:5" s="121" customFormat="1" ht="88.5" customHeight="1" x14ac:dyDescent="0.3">
      <c r="E2992" s="136"/>
    </row>
    <row r="2993" spans="5:5" s="121" customFormat="1" ht="88.5" customHeight="1" x14ac:dyDescent="0.3">
      <c r="E2993" s="136"/>
    </row>
    <row r="2994" spans="5:5" s="121" customFormat="1" ht="88.5" customHeight="1" x14ac:dyDescent="0.3">
      <c r="E2994" s="136"/>
    </row>
    <row r="2995" spans="5:5" s="121" customFormat="1" ht="88.5" customHeight="1" x14ac:dyDescent="0.3">
      <c r="E2995" s="136"/>
    </row>
    <row r="2996" spans="5:5" s="121" customFormat="1" ht="88.5" customHeight="1" x14ac:dyDescent="0.3">
      <c r="E2996" s="136"/>
    </row>
    <row r="2997" spans="5:5" s="121" customFormat="1" ht="88.5" customHeight="1" x14ac:dyDescent="0.3">
      <c r="E2997" s="136"/>
    </row>
    <row r="2998" spans="5:5" s="121" customFormat="1" ht="88.5" customHeight="1" x14ac:dyDescent="0.3">
      <c r="E2998" s="136"/>
    </row>
    <row r="2999" spans="5:5" s="121" customFormat="1" ht="88.5" customHeight="1" x14ac:dyDescent="0.3">
      <c r="E2999" s="136"/>
    </row>
    <row r="3000" spans="5:5" s="121" customFormat="1" ht="88.5" customHeight="1" x14ac:dyDescent="0.3">
      <c r="E3000" s="136"/>
    </row>
    <row r="3001" spans="5:5" s="121" customFormat="1" ht="88.5" customHeight="1" x14ac:dyDescent="0.3">
      <c r="E3001" s="136"/>
    </row>
    <row r="3002" spans="5:5" s="121" customFormat="1" ht="88.5" customHeight="1" x14ac:dyDescent="0.3">
      <c r="E3002" s="136"/>
    </row>
    <row r="3003" spans="5:5" s="121" customFormat="1" ht="88.5" customHeight="1" x14ac:dyDescent="0.3">
      <c r="E3003" s="136"/>
    </row>
    <row r="3004" spans="5:5" s="121" customFormat="1" ht="88.5" customHeight="1" x14ac:dyDescent="0.3">
      <c r="E3004" s="136"/>
    </row>
    <row r="3005" spans="5:5" s="121" customFormat="1" ht="88.5" customHeight="1" x14ac:dyDescent="0.3">
      <c r="E3005" s="136"/>
    </row>
    <row r="3006" spans="5:5" s="121" customFormat="1" ht="88.5" customHeight="1" x14ac:dyDescent="0.3">
      <c r="E3006" s="136"/>
    </row>
    <row r="3007" spans="5:5" s="121" customFormat="1" ht="88.5" customHeight="1" x14ac:dyDescent="0.3">
      <c r="E3007" s="136"/>
    </row>
    <row r="3008" spans="5:5" s="121" customFormat="1" ht="88.5" customHeight="1" x14ac:dyDescent="0.3">
      <c r="E3008" s="136"/>
    </row>
    <row r="3009" spans="5:5" s="121" customFormat="1" ht="88.5" customHeight="1" x14ac:dyDescent="0.3">
      <c r="E3009" s="136"/>
    </row>
    <row r="3010" spans="5:5" s="121" customFormat="1" ht="88.5" customHeight="1" x14ac:dyDescent="0.3">
      <c r="E3010" s="136"/>
    </row>
    <row r="3011" spans="5:5" s="121" customFormat="1" ht="88.5" customHeight="1" x14ac:dyDescent="0.3">
      <c r="E3011" s="136"/>
    </row>
    <row r="3012" spans="5:5" s="121" customFormat="1" ht="88.5" customHeight="1" x14ac:dyDescent="0.3">
      <c r="E3012" s="136"/>
    </row>
    <row r="3013" spans="5:5" s="121" customFormat="1" ht="88.5" customHeight="1" x14ac:dyDescent="0.3">
      <c r="E3013" s="136"/>
    </row>
    <row r="3014" spans="5:5" s="121" customFormat="1" ht="88.5" customHeight="1" x14ac:dyDescent="0.3">
      <c r="E3014" s="136"/>
    </row>
    <row r="3015" spans="5:5" s="121" customFormat="1" ht="88.5" customHeight="1" x14ac:dyDescent="0.3">
      <c r="E3015" s="136"/>
    </row>
    <row r="3016" spans="5:5" s="121" customFormat="1" ht="88.5" customHeight="1" x14ac:dyDescent="0.3">
      <c r="E3016" s="136"/>
    </row>
    <row r="3017" spans="5:5" s="121" customFormat="1" ht="88.5" customHeight="1" x14ac:dyDescent="0.3">
      <c r="E3017" s="136"/>
    </row>
    <row r="3018" spans="5:5" s="121" customFormat="1" ht="88.5" customHeight="1" x14ac:dyDescent="0.3">
      <c r="E3018" s="136"/>
    </row>
    <row r="3019" spans="5:5" s="121" customFormat="1" ht="88.5" customHeight="1" x14ac:dyDescent="0.3">
      <c r="E3019" s="136"/>
    </row>
    <row r="3020" spans="5:5" s="121" customFormat="1" ht="88.5" customHeight="1" x14ac:dyDescent="0.3">
      <c r="E3020" s="136"/>
    </row>
    <row r="3021" spans="5:5" s="121" customFormat="1" ht="88.5" customHeight="1" x14ac:dyDescent="0.3">
      <c r="E3021" s="136"/>
    </row>
    <row r="3022" spans="5:5" s="121" customFormat="1" ht="88.5" customHeight="1" x14ac:dyDescent="0.3">
      <c r="E3022" s="136"/>
    </row>
    <row r="3023" spans="5:5" s="121" customFormat="1" ht="88.5" customHeight="1" x14ac:dyDescent="0.3">
      <c r="E3023" s="136"/>
    </row>
    <row r="3024" spans="5:5" s="121" customFormat="1" ht="88.5" customHeight="1" x14ac:dyDescent="0.3">
      <c r="E3024" s="136"/>
    </row>
    <row r="3025" spans="5:5" s="121" customFormat="1" ht="88.5" customHeight="1" x14ac:dyDescent="0.3">
      <c r="E3025" s="136"/>
    </row>
    <row r="3026" spans="5:5" s="121" customFormat="1" ht="88.5" customHeight="1" x14ac:dyDescent="0.3">
      <c r="E3026" s="136"/>
    </row>
    <row r="3027" spans="5:5" s="121" customFormat="1" ht="88.5" customHeight="1" x14ac:dyDescent="0.3">
      <c r="E3027" s="136"/>
    </row>
    <row r="3028" spans="5:5" s="121" customFormat="1" ht="88.5" customHeight="1" x14ac:dyDescent="0.3">
      <c r="E3028" s="136"/>
    </row>
    <row r="3029" spans="5:5" s="121" customFormat="1" ht="88.5" customHeight="1" x14ac:dyDescent="0.3">
      <c r="E3029" s="136"/>
    </row>
    <row r="3030" spans="5:5" s="121" customFormat="1" ht="88.5" customHeight="1" x14ac:dyDescent="0.3">
      <c r="E3030" s="136"/>
    </row>
    <row r="3031" spans="5:5" s="121" customFormat="1" ht="88.5" customHeight="1" x14ac:dyDescent="0.3">
      <c r="E3031" s="136"/>
    </row>
    <row r="3032" spans="5:5" s="121" customFormat="1" ht="88.5" customHeight="1" x14ac:dyDescent="0.3">
      <c r="E3032" s="136"/>
    </row>
    <row r="3033" spans="5:5" s="121" customFormat="1" ht="88.5" customHeight="1" x14ac:dyDescent="0.3">
      <c r="E3033" s="136"/>
    </row>
    <row r="3034" spans="5:5" s="121" customFormat="1" ht="88.5" customHeight="1" x14ac:dyDescent="0.3">
      <c r="E3034" s="136"/>
    </row>
    <row r="3035" spans="5:5" s="121" customFormat="1" ht="88.5" customHeight="1" x14ac:dyDescent="0.3">
      <c r="E3035" s="136"/>
    </row>
    <row r="3036" spans="5:5" s="121" customFormat="1" ht="88.5" customHeight="1" x14ac:dyDescent="0.3">
      <c r="E3036" s="136"/>
    </row>
    <row r="3037" spans="5:5" s="121" customFormat="1" ht="88.5" customHeight="1" x14ac:dyDescent="0.3">
      <c r="E3037" s="136"/>
    </row>
    <row r="3038" spans="5:5" s="121" customFormat="1" ht="88.5" customHeight="1" x14ac:dyDescent="0.3">
      <c r="E3038" s="136"/>
    </row>
    <row r="3039" spans="5:5" s="121" customFormat="1" ht="88.5" customHeight="1" x14ac:dyDescent="0.3">
      <c r="E3039" s="136"/>
    </row>
    <row r="3040" spans="5:5" s="121" customFormat="1" ht="88.5" customHeight="1" x14ac:dyDescent="0.3">
      <c r="E3040" s="136"/>
    </row>
    <row r="3041" spans="5:5" s="121" customFormat="1" ht="88.5" customHeight="1" x14ac:dyDescent="0.3">
      <c r="E3041" s="136"/>
    </row>
    <row r="3042" spans="5:5" s="121" customFormat="1" ht="88.5" customHeight="1" x14ac:dyDescent="0.3">
      <c r="E3042" s="136"/>
    </row>
    <row r="3043" spans="5:5" s="121" customFormat="1" ht="88.5" customHeight="1" x14ac:dyDescent="0.3">
      <c r="E3043" s="136"/>
    </row>
    <row r="3044" spans="5:5" s="121" customFormat="1" ht="88.5" customHeight="1" x14ac:dyDescent="0.3">
      <c r="E3044" s="136"/>
    </row>
    <row r="3045" spans="5:5" s="121" customFormat="1" ht="88.5" customHeight="1" x14ac:dyDescent="0.3">
      <c r="E3045" s="136"/>
    </row>
    <row r="3046" spans="5:5" s="121" customFormat="1" ht="88.5" customHeight="1" x14ac:dyDescent="0.3">
      <c r="E3046" s="136"/>
    </row>
    <row r="3047" spans="5:5" s="121" customFormat="1" ht="88.5" customHeight="1" x14ac:dyDescent="0.3">
      <c r="E3047" s="136"/>
    </row>
    <row r="3048" spans="5:5" s="121" customFormat="1" ht="88.5" customHeight="1" x14ac:dyDescent="0.3">
      <c r="E3048" s="136"/>
    </row>
    <row r="3049" spans="5:5" s="121" customFormat="1" ht="88.5" customHeight="1" x14ac:dyDescent="0.3">
      <c r="E3049" s="136"/>
    </row>
    <row r="3050" spans="5:5" s="121" customFormat="1" ht="88.5" customHeight="1" x14ac:dyDescent="0.3">
      <c r="E3050" s="136"/>
    </row>
    <row r="3051" spans="5:5" s="121" customFormat="1" ht="88.5" customHeight="1" x14ac:dyDescent="0.3">
      <c r="E3051" s="136"/>
    </row>
    <row r="3052" spans="5:5" s="121" customFormat="1" ht="88.5" customHeight="1" x14ac:dyDescent="0.3">
      <c r="E3052" s="136"/>
    </row>
    <row r="3053" spans="5:5" s="121" customFormat="1" ht="88.5" customHeight="1" x14ac:dyDescent="0.3">
      <c r="E3053" s="136"/>
    </row>
    <row r="3054" spans="5:5" s="121" customFormat="1" ht="88.5" customHeight="1" x14ac:dyDescent="0.3">
      <c r="E3054" s="136"/>
    </row>
    <row r="3055" spans="5:5" s="121" customFormat="1" ht="88.5" customHeight="1" x14ac:dyDescent="0.3">
      <c r="E3055" s="136"/>
    </row>
    <row r="3056" spans="5:5" s="121" customFormat="1" ht="88.5" customHeight="1" x14ac:dyDescent="0.3">
      <c r="E3056" s="136"/>
    </row>
    <row r="3057" spans="5:5" s="121" customFormat="1" ht="88.5" customHeight="1" x14ac:dyDescent="0.3">
      <c r="E3057" s="136"/>
    </row>
    <row r="3058" spans="5:5" s="121" customFormat="1" ht="88.5" customHeight="1" x14ac:dyDescent="0.3">
      <c r="E3058" s="136"/>
    </row>
    <row r="3059" spans="5:5" s="121" customFormat="1" ht="88.5" customHeight="1" x14ac:dyDescent="0.3">
      <c r="E3059" s="136"/>
    </row>
    <row r="3060" spans="5:5" s="121" customFormat="1" ht="88.5" customHeight="1" x14ac:dyDescent="0.3">
      <c r="E3060" s="136"/>
    </row>
    <row r="3061" spans="5:5" s="121" customFormat="1" ht="88.5" customHeight="1" x14ac:dyDescent="0.3">
      <c r="E3061" s="136"/>
    </row>
    <row r="3062" spans="5:5" s="121" customFormat="1" ht="88.5" customHeight="1" x14ac:dyDescent="0.3">
      <c r="E3062" s="136"/>
    </row>
    <row r="3063" spans="5:5" s="121" customFormat="1" ht="88.5" customHeight="1" x14ac:dyDescent="0.3">
      <c r="E3063" s="136"/>
    </row>
    <row r="3064" spans="5:5" s="121" customFormat="1" ht="88.5" customHeight="1" x14ac:dyDescent="0.3">
      <c r="E3064" s="136"/>
    </row>
    <row r="3065" spans="5:5" s="121" customFormat="1" ht="88.5" customHeight="1" x14ac:dyDescent="0.3">
      <c r="E3065" s="136"/>
    </row>
    <row r="3066" spans="5:5" s="121" customFormat="1" ht="88.5" customHeight="1" x14ac:dyDescent="0.3">
      <c r="E3066" s="136"/>
    </row>
    <row r="3067" spans="5:5" s="121" customFormat="1" ht="88.5" customHeight="1" x14ac:dyDescent="0.3">
      <c r="E3067" s="136"/>
    </row>
    <row r="3068" spans="5:5" s="121" customFormat="1" ht="88.5" customHeight="1" x14ac:dyDescent="0.3">
      <c r="E3068" s="136"/>
    </row>
    <row r="3069" spans="5:5" s="121" customFormat="1" ht="88.5" customHeight="1" x14ac:dyDescent="0.3">
      <c r="E3069" s="136"/>
    </row>
    <row r="3070" spans="5:5" s="121" customFormat="1" ht="88.5" customHeight="1" x14ac:dyDescent="0.3">
      <c r="E3070" s="136"/>
    </row>
    <row r="3071" spans="5:5" s="121" customFormat="1" ht="88.5" customHeight="1" x14ac:dyDescent="0.3">
      <c r="E3071" s="136"/>
    </row>
    <row r="3072" spans="5:5" s="121" customFormat="1" ht="88.5" customHeight="1" x14ac:dyDescent="0.3">
      <c r="E3072" s="136"/>
    </row>
    <row r="3073" spans="5:5" s="121" customFormat="1" ht="88.5" customHeight="1" x14ac:dyDescent="0.3">
      <c r="E3073" s="136"/>
    </row>
    <row r="3074" spans="5:5" s="121" customFormat="1" ht="88.5" customHeight="1" x14ac:dyDescent="0.3">
      <c r="E3074" s="136"/>
    </row>
    <row r="3075" spans="5:5" s="121" customFormat="1" ht="88.5" customHeight="1" x14ac:dyDescent="0.3">
      <c r="E3075" s="136"/>
    </row>
    <row r="3076" spans="5:5" s="121" customFormat="1" ht="88.5" customHeight="1" x14ac:dyDescent="0.3">
      <c r="E3076" s="136"/>
    </row>
    <row r="3077" spans="5:5" s="121" customFormat="1" ht="88.5" customHeight="1" x14ac:dyDescent="0.3">
      <c r="E3077" s="136"/>
    </row>
    <row r="3078" spans="5:5" s="121" customFormat="1" ht="88.5" customHeight="1" x14ac:dyDescent="0.3">
      <c r="E3078" s="136"/>
    </row>
    <row r="3079" spans="5:5" s="121" customFormat="1" ht="88.5" customHeight="1" x14ac:dyDescent="0.3">
      <c r="E3079" s="136"/>
    </row>
    <row r="3080" spans="5:5" s="121" customFormat="1" ht="88.5" customHeight="1" x14ac:dyDescent="0.3">
      <c r="E3080" s="136"/>
    </row>
    <row r="3081" spans="5:5" s="121" customFormat="1" ht="88.5" customHeight="1" x14ac:dyDescent="0.3">
      <c r="E3081" s="136"/>
    </row>
    <row r="3082" spans="5:5" s="121" customFormat="1" ht="88.5" customHeight="1" x14ac:dyDescent="0.3">
      <c r="E3082" s="136"/>
    </row>
    <row r="3083" spans="5:5" s="121" customFormat="1" ht="88.5" customHeight="1" x14ac:dyDescent="0.3">
      <c r="E3083" s="136"/>
    </row>
    <row r="3084" spans="5:5" s="121" customFormat="1" ht="88.5" customHeight="1" x14ac:dyDescent="0.3">
      <c r="E3084" s="136"/>
    </row>
    <row r="3085" spans="5:5" s="121" customFormat="1" ht="88.5" customHeight="1" x14ac:dyDescent="0.3">
      <c r="E3085" s="136"/>
    </row>
    <row r="3086" spans="5:5" s="121" customFormat="1" ht="88.5" customHeight="1" x14ac:dyDescent="0.3">
      <c r="E3086" s="136"/>
    </row>
    <row r="3087" spans="5:5" s="121" customFormat="1" ht="88.5" customHeight="1" x14ac:dyDescent="0.3">
      <c r="E3087" s="136"/>
    </row>
    <row r="3088" spans="5:5" s="121" customFormat="1" ht="88.5" customHeight="1" x14ac:dyDescent="0.3">
      <c r="E3088" s="136"/>
    </row>
    <row r="3089" spans="5:5" s="121" customFormat="1" ht="88.5" customHeight="1" x14ac:dyDescent="0.3">
      <c r="E3089" s="136"/>
    </row>
    <row r="3090" spans="5:5" s="121" customFormat="1" ht="88.5" customHeight="1" x14ac:dyDescent="0.3">
      <c r="E3090" s="136"/>
    </row>
    <row r="3091" spans="5:5" s="121" customFormat="1" ht="88.5" customHeight="1" x14ac:dyDescent="0.3">
      <c r="E3091" s="136"/>
    </row>
    <row r="3092" spans="5:5" s="121" customFormat="1" ht="88.5" customHeight="1" x14ac:dyDescent="0.3">
      <c r="E3092" s="136"/>
    </row>
    <row r="3093" spans="5:5" s="121" customFormat="1" ht="88.5" customHeight="1" x14ac:dyDescent="0.3">
      <c r="E3093" s="136"/>
    </row>
    <row r="3094" spans="5:5" s="121" customFormat="1" ht="88.5" customHeight="1" x14ac:dyDescent="0.3">
      <c r="E3094" s="136"/>
    </row>
    <row r="3095" spans="5:5" s="121" customFormat="1" ht="88.5" customHeight="1" x14ac:dyDescent="0.3">
      <c r="E3095" s="136"/>
    </row>
    <row r="3096" spans="5:5" s="121" customFormat="1" ht="88.5" customHeight="1" x14ac:dyDescent="0.3">
      <c r="E3096" s="136"/>
    </row>
    <row r="3097" spans="5:5" s="121" customFormat="1" ht="88.5" customHeight="1" x14ac:dyDescent="0.3">
      <c r="E3097" s="136"/>
    </row>
    <row r="3098" spans="5:5" s="121" customFormat="1" ht="88.5" customHeight="1" x14ac:dyDescent="0.3">
      <c r="E3098" s="136"/>
    </row>
    <row r="3099" spans="5:5" s="121" customFormat="1" ht="88.5" customHeight="1" x14ac:dyDescent="0.3">
      <c r="E3099" s="136"/>
    </row>
    <row r="3100" spans="5:5" s="121" customFormat="1" ht="88.5" customHeight="1" x14ac:dyDescent="0.3">
      <c r="E3100" s="136"/>
    </row>
    <row r="3101" spans="5:5" s="121" customFormat="1" ht="88.5" customHeight="1" x14ac:dyDescent="0.3">
      <c r="E3101" s="136"/>
    </row>
    <row r="3102" spans="5:5" s="121" customFormat="1" ht="88.5" customHeight="1" x14ac:dyDescent="0.3">
      <c r="E3102" s="136"/>
    </row>
    <row r="3103" spans="5:5" s="121" customFormat="1" ht="88.5" customHeight="1" x14ac:dyDescent="0.3">
      <c r="E3103" s="136"/>
    </row>
    <row r="3104" spans="5:5" s="121" customFormat="1" ht="88.5" customHeight="1" x14ac:dyDescent="0.3">
      <c r="E3104" s="136"/>
    </row>
    <row r="3105" spans="5:5" s="121" customFormat="1" ht="88.5" customHeight="1" x14ac:dyDescent="0.3">
      <c r="E3105" s="136"/>
    </row>
    <row r="3106" spans="5:5" s="121" customFormat="1" ht="88.5" customHeight="1" x14ac:dyDescent="0.3">
      <c r="E3106" s="136"/>
    </row>
    <row r="3107" spans="5:5" s="121" customFormat="1" ht="88.5" customHeight="1" x14ac:dyDescent="0.3">
      <c r="E3107" s="136"/>
    </row>
    <row r="3108" spans="5:5" s="121" customFormat="1" ht="88.5" customHeight="1" x14ac:dyDescent="0.3">
      <c r="E3108" s="136"/>
    </row>
    <row r="3109" spans="5:5" s="121" customFormat="1" ht="88.5" customHeight="1" x14ac:dyDescent="0.3">
      <c r="E3109" s="136"/>
    </row>
    <row r="3110" spans="5:5" s="121" customFormat="1" ht="88.5" customHeight="1" x14ac:dyDescent="0.3">
      <c r="E3110" s="136"/>
    </row>
    <row r="3111" spans="5:5" s="121" customFormat="1" ht="88.5" customHeight="1" x14ac:dyDescent="0.3">
      <c r="E3111" s="136"/>
    </row>
    <row r="3112" spans="5:5" s="121" customFormat="1" ht="88.5" customHeight="1" x14ac:dyDescent="0.3">
      <c r="E3112" s="136"/>
    </row>
    <row r="3113" spans="5:5" s="121" customFormat="1" ht="88.5" customHeight="1" x14ac:dyDescent="0.3">
      <c r="E3113" s="136"/>
    </row>
    <row r="3114" spans="5:5" s="121" customFormat="1" ht="88.5" customHeight="1" x14ac:dyDescent="0.3">
      <c r="E3114" s="136"/>
    </row>
    <row r="3115" spans="5:5" s="121" customFormat="1" ht="88.5" customHeight="1" x14ac:dyDescent="0.3">
      <c r="E3115" s="136"/>
    </row>
    <row r="3116" spans="5:5" s="121" customFormat="1" ht="88.5" customHeight="1" x14ac:dyDescent="0.3">
      <c r="E3116" s="136"/>
    </row>
    <row r="3117" spans="5:5" s="121" customFormat="1" ht="88.5" customHeight="1" x14ac:dyDescent="0.3">
      <c r="E3117" s="136"/>
    </row>
    <row r="3118" spans="5:5" s="121" customFormat="1" ht="88.5" customHeight="1" x14ac:dyDescent="0.3">
      <c r="E3118" s="136"/>
    </row>
    <row r="3119" spans="5:5" s="121" customFormat="1" ht="88.5" customHeight="1" x14ac:dyDescent="0.3">
      <c r="E3119" s="136"/>
    </row>
    <row r="3120" spans="5:5" s="121" customFormat="1" ht="88.5" customHeight="1" x14ac:dyDescent="0.3">
      <c r="E3120" s="136"/>
    </row>
    <row r="3121" spans="5:5" s="121" customFormat="1" ht="88.5" customHeight="1" x14ac:dyDescent="0.3">
      <c r="E3121" s="136"/>
    </row>
    <row r="3122" spans="5:5" s="121" customFormat="1" ht="88.5" customHeight="1" x14ac:dyDescent="0.3">
      <c r="E3122" s="136"/>
    </row>
    <row r="3123" spans="5:5" s="121" customFormat="1" ht="88.5" customHeight="1" x14ac:dyDescent="0.3">
      <c r="E3123" s="136"/>
    </row>
    <row r="3124" spans="5:5" s="121" customFormat="1" ht="88.5" customHeight="1" x14ac:dyDescent="0.3">
      <c r="E3124" s="136"/>
    </row>
    <row r="3125" spans="5:5" s="121" customFormat="1" ht="88.5" customHeight="1" x14ac:dyDescent="0.3">
      <c r="E3125" s="136"/>
    </row>
    <row r="3126" spans="5:5" s="121" customFormat="1" ht="88.5" customHeight="1" x14ac:dyDescent="0.3">
      <c r="E3126" s="136"/>
    </row>
    <row r="3127" spans="5:5" s="121" customFormat="1" ht="88.5" customHeight="1" x14ac:dyDescent="0.3">
      <c r="E3127" s="136"/>
    </row>
    <row r="3128" spans="5:5" s="121" customFormat="1" ht="88.5" customHeight="1" x14ac:dyDescent="0.3">
      <c r="E3128" s="136"/>
    </row>
    <row r="3129" spans="5:5" s="121" customFormat="1" ht="88.5" customHeight="1" x14ac:dyDescent="0.3">
      <c r="E3129" s="136"/>
    </row>
    <row r="3130" spans="5:5" s="121" customFormat="1" ht="88.5" customHeight="1" x14ac:dyDescent="0.3">
      <c r="E3130" s="136"/>
    </row>
    <row r="3131" spans="5:5" s="121" customFormat="1" ht="88.5" customHeight="1" x14ac:dyDescent="0.3">
      <c r="E3131" s="136"/>
    </row>
    <row r="3132" spans="5:5" s="121" customFormat="1" ht="88.5" customHeight="1" x14ac:dyDescent="0.3">
      <c r="E3132" s="136"/>
    </row>
    <row r="3133" spans="5:5" s="121" customFormat="1" ht="88.5" customHeight="1" x14ac:dyDescent="0.3">
      <c r="E3133" s="136"/>
    </row>
    <row r="3134" spans="5:5" s="121" customFormat="1" ht="88.5" customHeight="1" x14ac:dyDescent="0.3">
      <c r="E3134" s="136"/>
    </row>
    <row r="3135" spans="5:5" s="121" customFormat="1" ht="88.5" customHeight="1" x14ac:dyDescent="0.3">
      <c r="E3135" s="136"/>
    </row>
    <row r="3136" spans="5:5" s="121" customFormat="1" ht="88.5" customHeight="1" x14ac:dyDescent="0.3">
      <c r="E3136" s="136"/>
    </row>
    <row r="3137" spans="5:5" s="121" customFormat="1" ht="88.5" customHeight="1" x14ac:dyDescent="0.3">
      <c r="E3137" s="136"/>
    </row>
    <row r="3138" spans="5:5" s="121" customFormat="1" ht="88.5" customHeight="1" x14ac:dyDescent="0.3">
      <c r="E3138" s="136"/>
    </row>
    <row r="3139" spans="5:5" s="121" customFormat="1" ht="88.5" customHeight="1" x14ac:dyDescent="0.3">
      <c r="E3139" s="136"/>
    </row>
    <row r="3140" spans="5:5" s="121" customFormat="1" ht="88.5" customHeight="1" x14ac:dyDescent="0.3">
      <c r="E3140" s="136"/>
    </row>
    <row r="3141" spans="5:5" s="121" customFormat="1" ht="88.5" customHeight="1" x14ac:dyDescent="0.3">
      <c r="E3141" s="136"/>
    </row>
    <row r="3142" spans="5:5" s="121" customFormat="1" ht="88.5" customHeight="1" x14ac:dyDescent="0.3">
      <c r="E3142" s="136"/>
    </row>
    <row r="3143" spans="5:5" s="121" customFormat="1" ht="88.5" customHeight="1" x14ac:dyDescent="0.3">
      <c r="E3143" s="136"/>
    </row>
    <row r="3144" spans="5:5" s="121" customFormat="1" ht="88.5" customHeight="1" x14ac:dyDescent="0.3">
      <c r="E3144" s="136"/>
    </row>
    <row r="3145" spans="5:5" s="121" customFormat="1" ht="88.5" customHeight="1" x14ac:dyDescent="0.3">
      <c r="E3145" s="136"/>
    </row>
    <row r="3146" spans="5:5" s="121" customFormat="1" ht="88.5" customHeight="1" x14ac:dyDescent="0.3">
      <c r="E3146" s="136"/>
    </row>
    <row r="3147" spans="5:5" s="121" customFormat="1" ht="88.5" customHeight="1" x14ac:dyDescent="0.3">
      <c r="E3147" s="136"/>
    </row>
    <row r="3148" spans="5:5" s="121" customFormat="1" ht="88.5" customHeight="1" x14ac:dyDescent="0.3">
      <c r="E3148" s="136"/>
    </row>
    <row r="3149" spans="5:5" s="121" customFormat="1" ht="88.5" customHeight="1" x14ac:dyDescent="0.3">
      <c r="E3149" s="136"/>
    </row>
    <row r="3150" spans="5:5" s="121" customFormat="1" ht="88.5" customHeight="1" x14ac:dyDescent="0.3">
      <c r="E3150" s="136"/>
    </row>
    <row r="3151" spans="5:5" s="121" customFormat="1" ht="88.5" customHeight="1" x14ac:dyDescent="0.3">
      <c r="E3151" s="136"/>
    </row>
    <row r="3152" spans="5:5" s="121" customFormat="1" ht="88.5" customHeight="1" x14ac:dyDescent="0.3">
      <c r="E3152" s="136"/>
    </row>
    <row r="3153" spans="5:5" s="121" customFormat="1" ht="88.5" customHeight="1" x14ac:dyDescent="0.3">
      <c r="E3153" s="136"/>
    </row>
    <row r="3154" spans="5:5" s="121" customFormat="1" ht="88.5" customHeight="1" x14ac:dyDescent="0.3">
      <c r="E3154" s="136"/>
    </row>
    <row r="3155" spans="5:5" s="121" customFormat="1" ht="88.5" customHeight="1" x14ac:dyDescent="0.3">
      <c r="E3155" s="136"/>
    </row>
    <row r="3156" spans="5:5" s="121" customFormat="1" ht="88.5" customHeight="1" x14ac:dyDescent="0.3">
      <c r="E3156" s="136"/>
    </row>
    <row r="3157" spans="5:5" s="121" customFormat="1" ht="88.5" customHeight="1" x14ac:dyDescent="0.3">
      <c r="E3157" s="136"/>
    </row>
    <row r="3158" spans="5:5" s="121" customFormat="1" ht="88.5" customHeight="1" x14ac:dyDescent="0.3">
      <c r="E3158" s="136"/>
    </row>
    <row r="3159" spans="5:5" s="121" customFormat="1" ht="88.5" customHeight="1" x14ac:dyDescent="0.3">
      <c r="E3159" s="136"/>
    </row>
    <row r="3160" spans="5:5" s="121" customFormat="1" ht="88.5" customHeight="1" x14ac:dyDescent="0.3">
      <c r="E3160" s="136"/>
    </row>
    <row r="3161" spans="5:5" s="121" customFormat="1" ht="88.5" customHeight="1" x14ac:dyDescent="0.3">
      <c r="E3161" s="136"/>
    </row>
    <row r="3162" spans="5:5" s="121" customFormat="1" ht="88.5" customHeight="1" x14ac:dyDescent="0.3">
      <c r="E3162" s="136"/>
    </row>
    <row r="3163" spans="5:5" s="121" customFormat="1" ht="88.5" customHeight="1" x14ac:dyDescent="0.3">
      <c r="E3163" s="136"/>
    </row>
    <row r="3164" spans="5:5" s="121" customFormat="1" ht="88.5" customHeight="1" x14ac:dyDescent="0.3">
      <c r="E3164" s="136"/>
    </row>
    <row r="3165" spans="5:5" s="121" customFormat="1" ht="88.5" customHeight="1" x14ac:dyDescent="0.3">
      <c r="E3165" s="136"/>
    </row>
    <row r="3166" spans="5:5" s="121" customFormat="1" ht="88.5" customHeight="1" x14ac:dyDescent="0.3">
      <c r="E3166" s="136"/>
    </row>
    <row r="3167" spans="5:5" s="121" customFormat="1" ht="88.5" customHeight="1" x14ac:dyDescent="0.3">
      <c r="E3167" s="136"/>
    </row>
    <row r="3168" spans="5:5" s="121" customFormat="1" ht="88.5" customHeight="1" x14ac:dyDescent="0.3">
      <c r="E3168" s="136"/>
    </row>
    <row r="3169" spans="5:5" s="121" customFormat="1" ht="88.5" customHeight="1" x14ac:dyDescent="0.3">
      <c r="E3169" s="136"/>
    </row>
    <row r="3170" spans="5:5" s="121" customFormat="1" ht="88.5" customHeight="1" x14ac:dyDescent="0.3">
      <c r="E3170" s="136"/>
    </row>
    <row r="3171" spans="5:5" s="121" customFormat="1" ht="88.5" customHeight="1" x14ac:dyDescent="0.3">
      <c r="E3171" s="136"/>
    </row>
    <row r="3172" spans="5:5" s="121" customFormat="1" ht="88.5" customHeight="1" x14ac:dyDescent="0.3">
      <c r="E3172" s="136"/>
    </row>
    <row r="3173" spans="5:5" s="121" customFormat="1" ht="88.5" customHeight="1" x14ac:dyDescent="0.3">
      <c r="E3173" s="136"/>
    </row>
    <row r="3174" spans="5:5" s="121" customFormat="1" ht="88.5" customHeight="1" x14ac:dyDescent="0.3">
      <c r="E3174" s="136"/>
    </row>
    <row r="3175" spans="5:5" s="121" customFormat="1" ht="88.5" customHeight="1" x14ac:dyDescent="0.3">
      <c r="E3175" s="136"/>
    </row>
    <row r="3176" spans="5:5" s="121" customFormat="1" ht="88.5" customHeight="1" x14ac:dyDescent="0.3">
      <c r="E3176" s="136"/>
    </row>
    <row r="3177" spans="5:5" s="121" customFormat="1" ht="88.5" customHeight="1" x14ac:dyDescent="0.3">
      <c r="E3177" s="136"/>
    </row>
    <row r="3178" spans="5:5" s="121" customFormat="1" ht="88.5" customHeight="1" x14ac:dyDescent="0.3">
      <c r="E3178" s="136"/>
    </row>
    <row r="3179" spans="5:5" s="121" customFormat="1" ht="88.5" customHeight="1" x14ac:dyDescent="0.3">
      <c r="E3179" s="136"/>
    </row>
    <row r="3180" spans="5:5" s="121" customFormat="1" ht="88.5" customHeight="1" x14ac:dyDescent="0.3">
      <c r="E3180" s="136"/>
    </row>
    <row r="3181" spans="5:5" s="121" customFormat="1" ht="88.5" customHeight="1" x14ac:dyDescent="0.3">
      <c r="E3181" s="136"/>
    </row>
    <row r="3182" spans="5:5" s="121" customFormat="1" ht="88.5" customHeight="1" x14ac:dyDescent="0.3">
      <c r="E3182" s="136"/>
    </row>
    <row r="3183" spans="5:5" s="121" customFormat="1" ht="88.5" customHeight="1" x14ac:dyDescent="0.3">
      <c r="E3183" s="136"/>
    </row>
    <row r="3184" spans="5:5" s="121" customFormat="1" ht="88.5" customHeight="1" x14ac:dyDescent="0.3">
      <c r="E3184" s="136"/>
    </row>
    <row r="3185" spans="5:5" s="121" customFormat="1" ht="88.5" customHeight="1" x14ac:dyDescent="0.3">
      <c r="E3185" s="136"/>
    </row>
    <row r="3186" spans="5:5" s="121" customFormat="1" ht="88.5" customHeight="1" x14ac:dyDescent="0.3">
      <c r="E3186" s="136"/>
    </row>
    <row r="3187" spans="5:5" s="121" customFormat="1" ht="88.5" customHeight="1" x14ac:dyDescent="0.3">
      <c r="E3187" s="136"/>
    </row>
    <row r="3188" spans="5:5" s="121" customFormat="1" ht="88.5" customHeight="1" x14ac:dyDescent="0.3">
      <c r="E3188" s="136"/>
    </row>
    <row r="3189" spans="5:5" s="121" customFormat="1" ht="88.5" customHeight="1" x14ac:dyDescent="0.3">
      <c r="E3189" s="136"/>
    </row>
    <row r="3190" spans="5:5" s="121" customFormat="1" ht="88.5" customHeight="1" x14ac:dyDescent="0.3">
      <c r="E3190" s="136"/>
    </row>
    <row r="3191" spans="5:5" s="121" customFormat="1" ht="88.5" customHeight="1" x14ac:dyDescent="0.3">
      <c r="E3191" s="136"/>
    </row>
    <row r="3192" spans="5:5" s="121" customFormat="1" ht="88.5" customHeight="1" x14ac:dyDescent="0.3">
      <c r="E3192" s="136"/>
    </row>
    <row r="3193" spans="5:5" s="121" customFormat="1" ht="88.5" customHeight="1" x14ac:dyDescent="0.3">
      <c r="E3193" s="136"/>
    </row>
    <row r="3194" spans="5:5" s="121" customFormat="1" ht="88.5" customHeight="1" x14ac:dyDescent="0.3">
      <c r="E3194" s="136"/>
    </row>
    <row r="3195" spans="5:5" s="121" customFormat="1" ht="88.5" customHeight="1" x14ac:dyDescent="0.3">
      <c r="E3195" s="136"/>
    </row>
    <row r="3196" spans="5:5" s="121" customFormat="1" ht="88.5" customHeight="1" x14ac:dyDescent="0.3">
      <c r="E3196" s="136"/>
    </row>
    <row r="3197" spans="5:5" s="121" customFormat="1" ht="88.5" customHeight="1" x14ac:dyDescent="0.3">
      <c r="E3197" s="136"/>
    </row>
    <row r="3198" spans="5:5" s="121" customFormat="1" ht="88.5" customHeight="1" x14ac:dyDescent="0.3">
      <c r="E3198" s="136"/>
    </row>
    <row r="3199" spans="5:5" s="121" customFormat="1" ht="88.5" customHeight="1" x14ac:dyDescent="0.3">
      <c r="E3199" s="136"/>
    </row>
    <row r="3200" spans="5:5" s="121" customFormat="1" ht="88.5" customHeight="1" x14ac:dyDescent="0.3">
      <c r="E3200" s="136"/>
    </row>
    <row r="3201" spans="5:5" s="121" customFormat="1" ht="88.5" customHeight="1" x14ac:dyDescent="0.3">
      <c r="E3201" s="136"/>
    </row>
    <row r="3202" spans="5:5" s="121" customFormat="1" ht="88.5" customHeight="1" x14ac:dyDescent="0.3">
      <c r="E3202" s="136"/>
    </row>
    <row r="3203" spans="5:5" s="121" customFormat="1" ht="88.5" customHeight="1" x14ac:dyDescent="0.3">
      <c r="E3203" s="136"/>
    </row>
    <row r="3204" spans="5:5" s="121" customFormat="1" ht="88.5" customHeight="1" x14ac:dyDescent="0.3">
      <c r="E3204" s="136"/>
    </row>
    <row r="3205" spans="5:5" s="121" customFormat="1" ht="88.5" customHeight="1" x14ac:dyDescent="0.3">
      <c r="E3205" s="136"/>
    </row>
    <row r="3206" spans="5:5" s="121" customFormat="1" ht="88.5" customHeight="1" x14ac:dyDescent="0.3">
      <c r="E3206" s="136"/>
    </row>
    <row r="3207" spans="5:5" s="121" customFormat="1" ht="88.5" customHeight="1" x14ac:dyDescent="0.3">
      <c r="E3207" s="136"/>
    </row>
    <row r="3208" spans="5:5" s="121" customFormat="1" ht="88.5" customHeight="1" x14ac:dyDescent="0.3">
      <c r="E3208" s="136"/>
    </row>
    <row r="3209" spans="5:5" s="121" customFormat="1" ht="88.5" customHeight="1" x14ac:dyDescent="0.3">
      <c r="E3209" s="136"/>
    </row>
    <row r="3210" spans="5:5" s="121" customFormat="1" ht="88.5" customHeight="1" x14ac:dyDescent="0.3">
      <c r="E3210" s="136"/>
    </row>
    <row r="3211" spans="5:5" s="121" customFormat="1" ht="88.5" customHeight="1" x14ac:dyDescent="0.3">
      <c r="E3211" s="136"/>
    </row>
    <row r="3212" spans="5:5" s="121" customFormat="1" ht="88.5" customHeight="1" x14ac:dyDescent="0.3">
      <c r="E3212" s="136"/>
    </row>
    <row r="3213" spans="5:5" s="121" customFormat="1" ht="88.5" customHeight="1" x14ac:dyDescent="0.3">
      <c r="E3213" s="136"/>
    </row>
    <row r="3214" spans="5:5" s="121" customFormat="1" ht="88.5" customHeight="1" x14ac:dyDescent="0.3">
      <c r="E3214" s="136"/>
    </row>
    <row r="3215" spans="5:5" s="121" customFormat="1" ht="88.5" customHeight="1" x14ac:dyDescent="0.3">
      <c r="E3215" s="136"/>
    </row>
    <row r="3216" spans="5:5" s="121" customFormat="1" ht="88.5" customHeight="1" x14ac:dyDescent="0.3">
      <c r="E3216" s="136"/>
    </row>
    <row r="3217" spans="5:5" s="121" customFormat="1" ht="88.5" customHeight="1" x14ac:dyDescent="0.3">
      <c r="E3217" s="136"/>
    </row>
    <row r="3218" spans="5:5" s="121" customFormat="1" ht="88.5" customHeight="1" x14ac:dyDescent="0.3">
      <c r="E3218" s="136"/>
    </row>
    <row r="3219" spans="5:5" s="121" customFormat="1" ht="88.5" customHeight="1" x14ac:dyDescent="0.3">
      <c r="E3219" s="136"/>
    </row>
    <row r="3220" spans="5:5" s="121" customFormat="1" ht="88.5" customHeight="1" x14ac:dyDescent="0.3">
      <c r="E3220" s="136"/>
    </row>
    <row r="3221" spans="5:5" s="121" customFormat="1" ht="88.5" customHeight="1" x14ac:dyDescent="0.3">
      <c r="E3221" s="136"/>
    </row>
    <row r="3222" spans="5:5" s="121" customFormat="1" ht="88.5" customHeight="1" x14ac:dyDescent="0.3">
      <c r="E3222" s="136"/>
    </row>
    <row r="3223" spans="5:5" s="121" customFormat="1" ht="88.5" customHeight="1" x14ac:dyDescent="0.3">
      <c r="E3223" s="136"/>
    </row>
    <row r="3224" spans="5:5" s="121" customFormat="1" ht="88.5" customHeight="1" x14ac:dyDescent="0.3">
      <c r="E3224" s="136"/>
    </row>
    <row r="3225" spans="5:5" s="121" customFormat="1" ht="88.5" customHeight="1" x14ac:dyDescent="0.3">
      <c r="E3225" s="136"/>
    </row>
    <row r="3226" spans="5:5" s="121" customFormat="1" ht="88.5" customHeight="1" x14ac:dyDescent="0.3">
      <c r="E3226" s="136"/>
    </row>
    <row r="3227" spans="5:5" s="121" customFormat="1" ht="88.5" customHeight="1" x14ac:dyDescent="0.3">
      <c r="E3227" s="136"/>
    </row>
    <row r="3228" spans="5:5" s="121" customFormat="1" ht="88.5" customHeight="1" x14ac:dyDescent="0.3">
      <c r="E3228" s="136"/>
    </row>
    <row r="3229" spans="5:5" s="121" customFormat="1" ht="88.5" customHeight="1" x14ac:dyDescent="0.3">
      <c r="E3229" s="136"/>
    </row>
    <row r="3230" spans="5:5" s="121" customFormat="1" ht="88.5" customHeight="1" x14ac:dyDescent="0.3">
      <c r="E3230" s="136"/>
    </row>
    <row r="3231" spans="5:5" s="121" customFormat="1" ht="88.5" customHeight="1" x14ac:dyDescent="0.3">
      <c r="E3231" s="136"/>
    </row>
    <row r="3232" spans="5:5" s="121" customFormat="1" ht="88.5" customHeight="1" x14ac:dyDescent="0.3">
      <c r="E3232" s="136"/>
    </row>
    <row r="3233" spans="5:5" s="121" customFormat="1" ht="88.5" customHeight="1" x14ac:dyDescent="0.3">
      <c r="E3233" s="136"/>
    </row>
    <row r="3234" spans="5:5" s="121" customFormat="1" ht="88.5" customHeight="1" x14ac:dyDescent="0.3">
      <c r="E3234" s="136"/>
    </row>
    <row r="3235" spans="5:5" s="121" customFormat="1" ht="88.5" customHeight="1" x14ac:dyDescent="0.3">
      <c r="E3235" s="136"/>
    </row>
    <row r="3236" spans="5:5" s="121" customFormat="1" ht="88.5" customHeight="1" x14ac:dyDescent="0.3">
      <c r="E3236" s="136"/>
    </row>
    <row r="3237" spans="5:5" s="121" customFormat="1" ht="88.5" customHeight="1" x14ac:dyDescent="0.3">
      <c r="E3237" s="136"/>
    </row>
    <row r="3238" spans="5:5" s="121" customFormat="1" ht="88.5" customHeight="1" x14ac:dyDescent="0.3">
      <c r="E3238" s="136"/>
    </row>
    <row r="3239" spans="5:5" s="121" customFormat="1" ht="88.5" customHeight="1" x14ac:dyDescent="0.3">
      <c r="E3239" s="136"/>
    </row>
    <row r="3240" spans="5:5" s="121" customFormat="1" ht="88.5" customHeight="1" x14ac:dyDescent="0.3">
      <c r="E3240" s="136"/>
    </row>
    <row r="3241" spans="5:5" s="121" customFormat="1" ht="88.5" customHeight="1" x14ac:dyDescent="0.3">
      <c r="E3241" s="136"/>
    </row>
    <row r="3242" spans="5:5" s="121" customFormat="1" ht="88.5" customHeight="1" x14ac:dyDescent="0.3">
      <c r="E3242" s="136"/>
    </row>
    <row r="3243" spans="5:5" s="121" customFormat="1" ht="88.5" customHeight="1" x14ac:dyDescent="0.3">
      <c r="E3243" s="136"/>
    </row>
    <row r="3244" spans="5:5" s="121" customFormat="1" ht="88.5" customHeight="1" x14ac:dyDescent="0.3">
      <c r="E3244" s="136"/>
    </row>
    <row r="3245" spans="5:5" s="121" customFormat="1" ht="88.5" customHeight="1" x14ac:dyDescent="0.3">
      <c r="E3245" s="136"/>
    </row>
    <row r="3246" spans="5:5" s="121" customFormat="1" ht="88.5" customHeight="1" x14ac:dyDescent="0.3">
      <c r="E3246" s="136"/>
    </row>
    <row r="3247" spans="5:5" s="121" customFormat="1" ht="88.5" customHeight="1" x14ac:dyDescent="0.3">
      <c r="E3247" s="136"/>
    </row>
    <row r="3248" spans="5:5" s="121" customFormat="1" ht="88.5" customHeight="1" x14ac:dyDescent="0.3">
      <c r="E3248" s="136"/>
    </row>
    <row r="3249" spans="5:5" s="121" customFormat="1" ht="88.5" customHeight="1" x14ac:dyDescent="0.3">
      <c r="E3249" s="136"/>
    </row>
    <row r="3250" spans="5:5" s="121" customFormat="1" ht="88.5" customHeight="1" x14ac:dyDescent="0.3">
      <c r="E3250" s="136"/>
    </row>
    <row r="3251" spans="5:5" s="121" customFormat="1" ht="88.5" customHeight="1" x14ac:dyDescent="0.3">
      <c r="E3251" s="136"/>
    </row>
    <row r="3252" spans="5:5" s="121" customFormat="1" ht="88.5" customHeight="1" x14ac:dyDescent="0.3">
      <c r="E3252" s="136"/>
    </row>
    <row r="3253" spans="5:5" s="121" customFormat="1" ht="88.5" customHeight="1" x14ac:dyDescent="0.3">
      <c r="E3253" s="136"/>
    </row>
    <row r="3254" spans="5:5" s="121" customFormat="1" ht="88.5" customHeight="1" x14ac:dyDescent="0.3">
      <c r="E3254" s="136"/>
    </row>
    <row r="3255" spans="5:5" s="121" customFormat="1" ht="88.5" customHeight="1" x14ac:dyDescent="0.3">
      <c r="E3255" s="136"/>
    </row>
    <row r="3256" spans="5:5" s="121" customFormat="1" ht="88.5" customHeight="1" x14ac:dyDescent="0.3">
      <c r="E3256" s="136"/>
    </row>
    <row r="3257" spans="5:5" s="121" customFormat="1" ht="88.5" customHeight="1" x14ac:dyDescent="0.3">
      <c r="E3257" s="136"/>
    </row>
    <row r="3258" spans="5:5" s="121" customFormat="1" ht="88.5" customHeight="1" x14ac:dyDescent="0.3">
      <c r="E3258" s="136"/>
    </row>
    <row r="3259" spans="5:5" s="121" customFormat="1" ht="88.5" customHeight="1" x14ac:dyDescent="0.3">
      <c r="E3259" s="136"/>
    </row>
    <row r="3260" spans="5:5" s="121" customFormat="1" ht="88.5" customHeight="1" x14ac:dyDescent="0.3">
      <c r="E3260" s="136"/>
    </row>
    <row r="3261" spans="5:5" s="121" customFormat="1" ht="88.5" customHeight="1" x14ac:dyDescent="0.3">
      <c r="E3261" s="136"/>
    </row>
    <row r="3262" spans="5:5" s="121" customFormat="1" ht="88.5" customHeight="1" x14ac:dyDescent="0.3">
      <c r="E3262" s="136"/>
    </row>
    <row r="3263" spans="5:5" s="121" customFormat="1" ht="88.5" customHeight="1" x14ac:dyDescent="0.3">
      <c r="E3263" s="136"/>
    </row>
    <row r="3264" spans="5:5" s="121" customFormat="1" ht="88.5" customHeight="1" x14ac:dyDescent="0.3">
      <c r="E3264" s="136"/>
    </row>
    <row r="3265" spans="5:5" s="121" customFormat="1" ht="88.5" customHeight="1" x14ac:dyDescent="0.3">
      <c r="E3265" s="136"/>
    </row>
    <row r="3266" spans="5:5" s="121" customFormat="1" ht="88.5" customHeight="1" x14ac:dyDescent="0.3">
      <c r="E3266" s="136"/>
    </row>
    <row r="3267" spans="5:5" s="121" customFormat="1" ht="88.5" customHeight="1" x14ac:dyDescent="0.3">
      <c r="E3267" s="136"/>
    </row>
    <row r="3268" spans="5:5" s="121" customFormat="1" ht="88.5" customHeight="1" x14ac:dyDescent="0.3">
      <c r="E3268" s="136"/>
    </row>
    <row r="3269" spans="5:5" s="121" customFormat="1" ht="88.5" customHeight="1" x14ac:dyDescent="0.3">
      <c r="E3269" s="136"/>
    </row>
    <row r="3270" spans="5:5" s="121" customFormat="1" ht="88.5" customHeight="1" x14ac:dyDescent="0.3">
      <c r="E3270" s="136"/>
    </row>
    <row r="3271" spans="5:5" s="121" customFormat="1" ht="88.5" customHeight="1" x14ac:dyDescent="0.3">
      <c r="E3271" s="136"/>
    </row>
    <row r="3272" spans="5:5" s="121" customFormat="1" ht="88.5" customHeight="1" x14ac:dyDescent="0.3">
      <c r="E3272" s="136"/>
    </row>
    <row r="3273" spans="5:5" s="121" customFormat="1" ht="88.5" customHeight="1" x14ac:dyDescent="0.3">
      <c r="E3273" s="136"/>
    </row>
    <row r="3274" spans="5:5" s="121" customFormat="1" ht="88.5" customHeight="1" x14ac:dyDescent="0.3">
      <c r="E3274" s="136"/>
    </row>
    <row r="3275" spans="5:5" s="121" customFormat="1" ht="88.5" customHeight="1" x14ac:dyDescent="0.3">
      <c r="E3275" s="136"/>
    </row>
    <row r="3276" spans="5:5" s="121" customFormat="1" ht="88.5" customHeight="1" x14ac:dyDescent="0.3">
      <c r="E3276" s="136"/>
    </row>
    <row r="3277" spans="5:5" s="121" customFormat="1" ht="88.5" customHeight="1" x14ac:dyDescent="0.3">
      <c r="E3277" s="136"/>
    </row>
    <row r="3278" spans="5:5" s="121" customFormat="1" ht="88.5" customHeight="1" x14ac:dyDescent="0.3">
      <c r="E3278" s="136"/>
    </row>
    <row r="3279" spans="5:5" s="121" customFormat="1" ht="88.5" customHeight="1" x14ac:dyDescent="0.3">
      <c r="E3279" s="136"/>
    </row>
    <row r="3280" spans="5:5" s="121" customFormat="1" ht="88.5" customHeight="1" x14ac:dyDescent="0.3">
      <c r="E3280" s="136"/>
    </row>
    <row r="3281" spans="5:5" s="121" customFormat="1" ht="88.5" customHeight="1" x14ac:dyDescent="0.3">
      <c r="E3281" s="136"/>
    </row>
    <row r="3282" spans="5:5" s="121" customFormat="1" ht="88.5" customHeight="1" x14ac:dyDescent="0.3">
      <c r="E3282" s="136"/>
    </row>
    <row r="3283" spans="5:5" s="121" customFormat="1" ht="88.5" customHeight="1" x14ac:dyDescent="0.3">
      <c r="E3283" s="136"/>
    </row>
    <row r="3284" spans="5:5" s="121" customFormat="1" ht="88.5" customHeight="1" x14ac:dyDescent="0.3">
      <c r="E3284" s="136"/>
    </row>
    <row r="3285" spans="5:5" s="121" customFormat="1" ht="88.5" customHeight="1" x14ac:dyDescent="0.3">
      <c r="E3285" s="136"/>
    </row>
    <row r="3286" spans="5:5" s="121" customFormat="1" ht="88.5" customHeight="1" x14ac:dyDescent="0.3">
      <c r="E3286" s="136"/>
    </row>
    <row r="3287" spans="5:5" s="121" customFormat="1" ht="88.5" customHeight="1" x14ac:dyDescent="0.3">
      <c r="E3287" s="136"/>
    </row>
    <row r="3288" spans="5:5" s="121" customFormat="1" ht="88.5" customHeight="1" x14ac:dyDescent="0.3">
      <c r="E3288" s="136"/>
    </row>
    <row r="3289" spans="5:5" s="121" customFormat="1" ht="88.5" customHeight="1" x14ac:dyDescent="0.3">
      <c r="E3289" s="136"/>
    </row>
    <row r="3290" spans="5:5" s="121" customFormat="1" ht="88.5" customHeight="1" x14ac:dyDescent="0.3">
      <c r="E3290" s="136"/>
    </row>
    <row r="3291" spans="5:5" s="121" customFormat="1" ht="88.5" customHeight="1" x14ac:dyDescent="0.3">
      <c r="E3291" s="136"/>
    </row>
    <row r="3292" spans="5:5" s="121" customFormat="1" ht="88.5" customHeight="1" x14ac:dyDescent="0.3">
      <c r="E3292" s="136"/>
    </row>
    <row r="3293" spans="5:5" s="121" customFormat="1" ht="88.5" customHeight="1" x14ac:dyDescent="0.3">
      <c r="E3293" s="136"/>
    </row>
    <row r="3294" spans="5:5" s="121" customFormat="1" ht="88.5" customHeight="1" x14ac:dyDescent="0.3">
      <c r="E3294" s="136"/>
    </row>
    <row r="3295" spans="5:5" s="121" customFormat="1" ht="88.5" customHeight="1" x14ac:dyDescent="0.3">
      <c r="E3295" s="136"/>
    </row>
    <row r="3296" spans="5:5" s="121" customFormat="1" ht="88.5" customHeight="1" x14ac:dyDescent="0.3">
      <c r="E3296" s="136"/>
    </row>
    <row r="3297" spans="5:5" s="121" customFormat="1" ht="88.5" customHeight="1" x14ac:dyDescent="0.3">
      <c r="E3297" s="136"/>
    </row>
    <row r="3298" spans="5:5" s="121" customFormat="1" ht="88.5" customHeight="1" x14ac:dyDescent="0.3">
      <c r="E3298" s="136"/>
    </row>
    <row r="3299" spans="5:5" s="121" customFormat="1" ht="88.5" customHeight="1" x14ac:dyDescent="0.3">
      <c r="E3299" s="136"/>
    </row>
    <row r="3300" spans="5:5" s="121" customFormat="1" ht="88.5" customHeight="1" x14ac:dyDescent="0.3">
      <c r="E3300" s="136"/>
    </row>
    <row r="3301" spans="5:5" s="121" customFormat="1" ht="88.5" customHeight="1" x14ac:dyDescent="0.3">
      <c r="E3301" s="136"/>
    </row>
    <row r="3302" spans="5:5" s="121" customFormat="1" ht="88.5" customHeight="1" x14ac:dyDescent="0.3">
      <c r="E3302" s="136"/>
    </row>
    <row r="3303" spans="5:5" s="121" customFormat="1" ht="88.5" customHeight="1" x14ac:dyDescent="0.3">
      <c r="E3303" s="136"/>
    </row>
    <row r="3304" spans="5:5" s="121" customFormat="1" ht="88.5" customHeight="1" x14ac:dyDescent="0.3">
      <c r="E3304" s="136"/>
    </row>
    <row r="3305" spans="5:5" s="121" customFormat="1" ht="88.5" customHeight="1" x14ac:dyDescent="0.3">
      <c r="E3305" s="136"/>
    </row>
    <row r="3306" spans="5:5" s="121" customFormat="1" ht="88.5" customHeight="1" x14ac:dyDescent="0.3">
      <c r="E3306" s="136"/>
    </row>
    <row r="3307" spans="5:5" s="121" customFormat="1" ht="88.5" customHeight="1" x14ac:dyDescent="0.3">
      <c r="E3307" s="136"/>
    </row>
    <row r="3308" spans="5:5" s="121" customFormat="1" ht="88.5" customHeight="1" x14ac:dyDescent="0.3">
      <c r="E3308" s="136"/>
    </row>
    <row r="3309" spans="5:5" s="121" customFormat="1" ht="88.5" customHeight="1" x14ac:dyDescent="0.3">
      <c r="E3309" s="136"/>
    </row>
    <row r="3310" spans="5:5" s="121" customFormat="1" ht="88.5" customHeight="1" x14ac:dyDescent="0.3">
      <c r="E3310" s="136"/>
    </row>
    <row r="3311" spans="5:5" s="121" customFormat="1" ht="88.5" customHeight="1" x14ac:dyDescent="0.3">
      <c r="E3311" s="136"/>
    </row>
    <row r="3312" spans="5:5" s="121" customFormat="1" ht="88.5" customHeight="1" x14ac:dyDescent="0.3">
      <c r="E3312" s="136"/>
    </row>
    <row r="3313" spans="5:5" s="121" customFormat="1" ht="88.5" customHeight="1" x14ac:dyDescent="0.3">
      <c r="E3313" s="136"/>
    </row>
    <row r="3314" spans="5:5" s="121" customFormat="1" ht="88.5" customHeight="1" x14ac:dyDescent="0.3">
      <c r="E3314" s="136"/>
    </row>
    <row r="3315" spans="5:5" s="121" customFormat="1" ht="88.5" customHeight="1" x14ac:dyDescent="0.3">
      <c r="E3315" s="136"/>
    </row>
    <row r="3316" spans="5:5" s="121" customFormat="1" ht="88.5" customHeight="1" x14ac:dyDescent="0.3">
      <c r="E3316" s="136"/>
    </row>
    <row r="3317" spans="5:5" s="121" customFormat="1" ht="88.5" customHeight="1" x14ac:dyDescent="0.3">
      <c r="E3317" s="136"/>
    </row>
    <row r="3318" spans="5:5" s="121" customFormat="1" ht="88.5" customHeight="1" x14ac:dyDescent="0.3">
      <c r="E3318" s="136"/>
    </row>
    <row r="3319" spans="5:5" s="121" customFormat="1" ht="88.5" customHeight="1" x14ac:dyDescent="0.3">
      <c r="E3319" s="136"/>
    </row>
    <row r="3320" spans="5:5" s="121" customFormat="1" ht="88.5" customHeight="1" x14ac:dyDescent="0.3">
      <c r="E3320" s="136"/>
    </row>
    <row r="3321" spans="5:5" s="121" customFormat="1" ht="88.5" customHeight="1" x14ac:dyDescent="0.3">
      <c r="E3321" s="136"/>
    </row>
    <row r="3322" spans="5:5" s="121" customFormat="1" ht="88.5" customHeight="1" x14ac:dyDescent="0.3">
      <c r="E3322" s="136"/>
    </row>
    <row r="3323" spans="5:5" s="121" customFormat="1" ht="88.5" customHeight="1" x14ac:dyDescent="0.3">
      <c r="E3323" s="136"/>
    </row>
    <row r="3324" spans="5:5" s="121" customFormat="1" ht="88.5" customHeight="1" x14ac:dyDescent="0.3">
      <c r="E3324" s="136"/>
    </row>
    <row r="3325" spans="5:5" s="121" customFormat="1" ht="88.5" customHeight="1" x14ac:dyDescent="0.3">
      <c r="E3325" s="136"/>
    </row>
    <row r="3326" spans="5:5" s="121" customFormat="1" ht="88.5" customHeight="1" x14ac:dyDescent="0.3">
      <c r="E3326" s="136"/>
    </row>
    <row r="3327" spans="5:5" s="121" customFormat="1" ht="88.5" customHeight="1" x14ac:dyDescent="0.3">
      <c r="E3327" s="136"/>
    </row>
    <row r="3328" spans="5:5" s="121" customFormat="1" ht="88.5" customHeight="1" x14ac:dyDescent="0.3">
      <c r="E3328" s="136"/>
    </row>
    <row r="3329" spans="5:5" s="121" customFormat="1" ht="88.5" customHeight="1" x14ac:dyDescent="0.3">
      <c r="E3329" s="136"/>
    </row>
    <row r="3330" spans="5:5" s="121" customFormat="1" ht="88.5" customHeight="1" x14ac:dyDescent="0.3">
      <c r="E3330" s="136"/>
    </row>
    <row r="3331" spans="5:5" s="121" customFormat="1" ht="88.5" customHeight="1" x14ac:dyDescent="0.3">
      <c r="E3331" s="136"/>
    </row>
    <row r="3332" spans="5:5" s="121" customFormat="1" ht="88.5" customHeight="1" x14ac:dyDescent="0.3">
      <c r="E3332" s="136"/>
    </row>
    <row r="3333" spans="5:5" s="121" customFormat="1" ht="88.5" customHeight="1" x14ac:dyDescent="0.3">
      <c r="E3333" s="136"/>
    </row>
    <row r="3334" spans="5:5" s="121" customFormat="1" ht="88.5" customHeight="1" x14ac:dyDescent="0.3">
      <c r="E3334" s="136"/>
    </row>
    <row r="3335" spans="5:5" s="121" customFormat="1" ht="88.5" customHeight="1" x14ac:dyDescent="0.3">
      <c r="E3335" s="136"/>
    </row>
    <row r="3336" spans="5:5" s="121" customFormat="1" ht="88.5" customHeight="1" x14ac:dyDescent="0.3">
      <c r="E3336" s="136"/>
    </row>
    <row r="3337" spans="5:5" s="121" customFormat="1" ht="88.5" customHeight="1" x14ac:dyDescent="0.3">
      <c r="E3337" s="136"/>
    </row>
    <row r="3338" spans="5:5" s="121" customFormat="1" ht="88.5" customHeight="1" x14ac:dyDescent="0.3">
      <c r="E3338" s="136"/>
    </row>
    <row r="3339" spans="5:5" s="121" customFormat="1" ht="88.5" customHeight="1" x14ac:dyDescent="0.3">
      <c r="E3339" s="136"/>
    </row>
    <row r="3340" spans="5:5" s="121" customFormat="1" ht="88.5" customHeight="1" x14ac:dyDescent="0.3">
      <c r="E3340" s="136"/>
    </row>
    <row r="3341" spans="5:5" s="121" customFormat="1" ht="88.5" customHeight="1" x14ac:dyDescent="0.3">
      <c r="E3341" s="136"/>
    </row>
    <row r="3342" spans="5:5" s="121" customFormat="1" ht="88.5" customHeight="1" x14ac:dyDescent="0.3">
      <c r="E3342" s="136"/>
    </row>
    <row r="3343" spans="5:5" s="121" customFormat="1" ht="88.5" customHeight="1" x14ac:dyDescent="0.3">
      <c r="E3343" s="136"/>
    </row>
    <row r="3344" spans="5:5" s="121" customFormat="1" ht="88.5" customHeight="1" x14ac:dyDescent="0.3">
      <c r="E3344" s="136"/>
    </row>
    <row r="3345" spans="5:5" s="121" customFormat="1" ht="88.5" customHeight="1" x14ac:dyDescent="0.3">
      <c r="E3345" s="136"/>
    </row>
    <row r="3346" spans="5:5" s="121" customFormat="1" ht="88.5" customHeight="1" x14ac:dyDescent="0.3">
      <c r="E3346" s="136"/>
    </row>
    <row r="3347" spans="5:5" s="121" customFormat="1" ht="88.5" customHeight="1" x14ac:dyDescent="0.3">
      <c r="E3347" s="136"/>
    </row>
    <row r="3348" spans="5:5" s="121" customFormat="1" ht="88.5" customHeight="1" x14ac:dyDescent="0.3">
      <c r="E3348" s="136"/>
    </row>
    <row r="3349" spans="5:5" s="121" customFormat="1" ht="88.5" customHeight="1" x14ac:dyDescent="0.3">
      <c r="E3349" s="136"/>
    </row>
    <row r="3350" spans="5:5" s="121" customFormat="1" ht="88.5" customHeight="1" x14ac:dyDescent="0.3">
      <c r="E3350" s="136"/>
    </row>
    <row r="3351" spans="5:5" s="121" customFormat="1" ht="88.5" customHeight="1" x14ac:dyDescent="0.3">
      <c r="E3351" s="136"/>
    </row>
    <row r="3352" spans="5:5" s="121" customFormat="1" ht="88.5" customHeight="1" x14ac:dyDescent="0.3">
      <c r="E3352" s="136"/>
    </row>
    <row r="3353" spans="5:5" s="121" customFormat="1" ht="88.5" customHeight="1" x14ac:dyDescent="0.3">
      <c r="E3353" s="136"/>
    </row>
    <row r="3354" spans="5:5" s="121" customFormat="1" ht="88.5" customHeight="1" x14ac:dyDescent="0.3">
      <c r="E3354" s="136"/>
    </row>
    <row r="3355" spans="5:5" s="121" customFormat="1" ht="88.5" customHeight="1" x14ac:dyDescent="0.3">
      <c r="E3355" s="136"/>
    </row>
    <row r="3356" spans="5:5" s="121" customFormat="1" ht="88.5" customHeight="1" x14ac:dyDescent="0.3">
      <c r="E3356" s="136"/>
    </row>
    <row r="3357" spans="5:5" s="121" customFormat="1" ht="88.5" customHeight="1" x14ac:dyDescent="0.3">
      <c r="E3357" s="136"/>
    </row>
    <row r="3358" spans="5:5" s="121" customFormat="1" ht="88.5" customHeight="1" x14ac:dyDescent="0.3">
      <c r="E3358" s="136"/>
    </row>
    <row r="3359" spans="5:5" s="121" customFormat="1" ht="88.5" customHeight="1" x14ac:dyDescent="0.3">
      <c r="E3359" s="136"/>
    </row>
    <row r="3360" spans="5:5" s="121" customFormat="1" ht="88.5" customHeight="1" x14ac:dyDescent="0.3">
      <c r="E3360" s="136"/>
    </row>
    <row r="3361" spans="5:5" s="121" customFormat="1" ht="88.5" customHeight="1" x14ac:dyDescent="0.3">
      <c r="E3361" s="136"/>
    </row>
    <row r="3362" spans="5:5" s="121" customFormat="1" ht="88.5" customHeight="1" x14ac:dyDescent="0.3">
      <c r="E3362" s="136"/>
    </row>
    <row r="3363" spans="5:5" s="121" customFormat="1" ht="88.5" customHeight="1" x14ac:dyDescent="0.3">
      <c r="E3363" s="136"/>
    </row>
    <row r="3364" spans="5:5" s="121" customFormat="1" ht="88.5" customHeight="1" x14ac:dyDescent="0.3">
      <c r="E3364" s="136"/>
    </row>
    <row r="3365" spans="5:5" s="121" customFormat="1" ht="88.5" customHeight="1" x14ac:dyDescent="0.3">
      <c r="E3365" s="136"/>
    </row>
    <row r="3366" spans="5:5" s="121" customFormat="1" ht="88.5" customHeight="1" x14ac:dyDescent="0.3">
      <c r="E3366" s="136"/>
    </row>
    <row r="3367" spans="5:5" s="121" customFormat="1" ht="88.5" customHeight="1" x14ac:dyDescent="0.3">
      <c r="E3367" s="136"/>
    </row>
    <row r="3368" spans="5:5" s="121" customFormat="1" ht="88.5" customHeight="1" x14ac:dyDescent="0.3">
      <c r="E3368" s="136"/>
    </row>
    <row r="3369" spans="5:5" s="121" customFormat="1" ht="88.5" customHeight="1" x14ac:dyDescent="0.3">
      <c r="E3369" s="136"/>
    </row>
    <row r="3370" spans="5:5" s="121" customFormat="1" ht="88.5" customHeight="1" x14ac:dyDescent="0.3">
      <c r="E3370" s="136"/>
    </row>
    <row r="3371" spans="5:5" s="121" customFormat="1" ht="88.5" customHeight="1" x14ac:dyDescent="0.3">
      <c r="E3371" s="136"/>
    </row>
    <row r="3372" spans="5:5" s="121" customFormat="1" ht="88.5" customHeight="1" x14ac:dyDescent="0.3">
      <c r="E3372" s="136"/>
    </row>
    <row r="3373" spans="5:5" s="121" customFormat="1" ht="88.5" customHeight="1" x14ac:dyDescent="0.3">
      <c r="E3373" s="136"/>
    </row>
    <row r="3374" spans="5:5" s="121" customFormat="1" ht="88.5" customHeight="1" x14ac:dyDescent="0.3">
      <c r="E3374" s="136"/>
    </row>
    <row r="3375" spans="5:5" s="121" customFormat="1" ht="88.5" customHeight="1" x14ac:dyDescent="0.3">
      <c r="E3375" s="136"/>
    </row>
    <row r="3376" spans="5:5" s="121" customFormat="1" ht="88.5" customHeight="1" x14ac:dyDescent="0.3">
      <c r="E3376" s="136"/>
    </row>
    <row r="3377" spans="5:5" s="121" customFormat="1" ht="88.5" customHeight="1" x14ac:dyDescent="0.3">
      <c r="E3377" s="136"/>
    </row>
    <row r="3378" spans="5:5" s="121" customFormat="1" ht="88.5" customHeight="1" x14ac:dyDescent="0.3">
      <c r="E3378" s="136"/>
    </row>
    <row r="3379" spans="5:5" s="121" customFormat="1" ht="88.5" customHeight="1" x14ac:dyDescent="0.3">
      <c r="E3379" s="136"/>
    </row>
    <row r="3380" spans="5:5" s="121" customFormat="1" ht="88.5" customHeight="1" x14ac:dyDescent="0.3">
      <c r="E3380" s="136"/>
    </row>
    <row r="3381" spans="5:5" s="121" customFormat="1" ht="88.5" customHeight="1" x14ac:dyDescent="0.3">
      <c r="E3381" s="136"/>
    </row>
    <row r="3382" spans="5:5" s="121" customFormat="1" ht="88.5" customHeight="1" x14ac:dyDescent="0.3">
      <c r="E3382" s="136"/>
    </row>
    <row r="3383" spans="5:5" s="121" customFormat="1" ht="88.5" customHeight="1" x14ac:dyDescent="0.3">
      <c r="E3383" s="136"/>
    </row>
    <row r="3384" spans="5:5" s="121" customFormat="1" ht="88.5" customHeight="1" x14ac:dyDescent="0.3">
      <c r="E3384" s="136"/>
    </row>
    <row r="3385" spans="5:5" s="121" customFormat="1" ht="88.5" customHeight="1" x14ac:dyDescent="0.3">
      <c r="E3385" s="136"/>
    </row>
    <row r="3386" spans="5:5" s="121" customFormat="1" ht="88.5" customHeight="1" x14ac:dyDescent="0.3">
      <c r="E3386" s="136"/>
    </row>
    <row r="3387" spans="5:5" s="121" customFormat="1" ht="88.5" customHeight="1" x14ac:dyDescent="0.3">
      <c r="E3387" s="136"/>
    </row>
    <row r="3388" spans="5:5" s="121" customFormat="1" ht="88.5" customHeight="1" x14ac:dyDescent="0.3">
      <c r="E3388" s="136"/>
    </row>
    <row r="3389" spans="5:5" s="121" customFormat="1" ht="88.5" customHeight="1" x14ac:dyDescent="0.3">
      <c r="E3389" s="136"/>
    </row>
    <row r="3390" spans="5:5" s="121" customFormat="1" ht="88.5" customHeight="1" x14ac:dyDescent="0.3">
      <c r="E3390" s="136"/>
    </row>
    <row r="3391" spans="5:5" s="121" customFormat="1" ht="88.5" customHeight="1" x14ac:dyDescent="0.3">
      <c r="E3391" s="136"/>
    </row>
    <row r="3392" spans="5:5" s="121" customFormat="1" ht="88.5" customHeight="1" x14ac:dyDescent="0.3">
      <c r="E3392" s="136"/>
    </row>
    <row r="3393" spans="5:5" s="121" customFormat="1" ht="88.5" customHeight="1" x14ac:dyDescent="0.3">
      <c r="E3393" s="136"/>
    </row>
    <row r="3394" spans="5:5" s="121" customFormat="1" ht="88.5" customHeight="1" x14ac:dyDescent="0.3">
      <c r="E3394" s="136"/>
    </row>
    <row r="3395" spans="5:5" s="121" customFormat="1" ht="88.5" customHeight="1" x14ac:dyDescent="0.3">
      <c r="E3395" s="136"/>
    </row>
    <row r="3396" spans="5:5" s="121" customFormat="1" ht="88.5" customHeight="1" x14ac:dyDescent="0.3">
      <c r="E3396" s="136"/>
    </row>
    <row r="3397" spans="5:5" s="121" customFormat="1" ht="88.5" customHeight="1" x14ac:dyDescent="0.3">
      <c r="E3397" s="136"/>
    </row>
    <row r="3398" spans="5:5" s="121" customFormat="1" ht="88.5" customHeight="1" x14ac:dyDescent="0.3">
      <c r="E3398" s="136"/>
    </row>
    <row r="3399" spans="5:5" s="121" customFormat="1" ht="88.5" customHeight="1" x14ac:dyDescent="0.3">
      <c r="E3399" s="136"/>
    </row>
    <row r="3400" spans="5:5" s="121" customFormat="1" ht="88.5" customHeight="1" x14ac:dyDescent="0.3">
      <c r="E3400" s="136"/>
    </row>
    <row r="3401" spans="5:5" s="121" customFormat="1" ht="88.5" customHeight="1" x14ac:dyDescent="0.3">
      <c r="E3401" s="136"/>
    </row>
    <row r="3402" spans="5:5" s="121" customFormat="1" ht="88.5" customHeight="1" x14ac:dyDescent="0.3">
      <c r="E3402" s="136"/>
    </row>
    <row r="3403" spans="5:5" s="121" customFormat="1" ht="88.5" customHeight="1" x14ac:dyDescent="0.3">
      <c r="E3403" s="136"/>
    </row>
    <row r="3404" spans="5:5" s="121" customFormat="1" ht="88.5" customHeight="1" x14ac:dyDescent="0.3">
      <c r="E3404" s="136"/>
    </row>
    <row r="3405" spans="5:5" s="121" customFormat="1" ht="88.5" customHeight="1" x14ac:dyDescent="0.3">
      <c r="E3405" s="136"/>
    </row>
    <row r="3406" spans="5:5" s="121" customFormat="1" ht="88.5" customHeight="1" x14ac:dyDescent="0.3">
      <c r="E3406" s="136"/>
    </row>
    <row r="3407" spans="5:5" s="121" customFormat="1" ht="88.5" customHeight="1" x14ac:dyDescent="0.3">
      <c r="E3407" s="136"/>
    </row>
    <row r="3408" spans="5:5" s="121" customFormat="1" ht="88.5" customHeight="1" x14ac:dyDescent="0.3">
      <c r="E3408" s="136"/>
    </row>
    <row r="3409" spans="5:5" s="121" customFormat="1" ht="88.5" customHeight="1" x14ac:dyDescent="0.3">
      <c r="E3409" s="136"/>
    </row>
    <row r="3410" spans="5:5" s="121" customFormat="1" ht="88.5" customHeight="1" x14ac:dyDescent="0.3">
      <c r="E3410" s="136"/>
    </row>
    <row r="3411" spans="5:5" s="121" customFormat="1" ht="88.5" customHeight="1" x14ac:dyDescent="0.3">
      <c r="E3411" s="136"/>
    </row>
    <row r="3412" spans="5:5" s="121" customFormat="1" ht="88.5" customHeight="1" x14ac:dyDescent="0.3">
      <c r="E3412" s="136"/>
    </row>
    <row r="3413" spans="5:5" s="121" customFormat="1" ht="88.5" customHeight="1" x14ac:dyDescent="0.3">
      <c r="E3413" s="136"/>
    </row>
    <row r="3414" spans="5:5" s="121" customFormat="1" ht="88.5" customHeight="1" x14ac:dyDescent="0.3">
      <c r="E3414" s="136"/>
    </row>
    <row r="3415" spans="5:5" s="121" customFormat="1" ht="88.5" customHeight="1" x14ac:dyDescent="0.3">
      <c r="E3415" s="136"/>
    </row>
    <row r="3416" spans="5:5" s="121" customFormat="1" ht="88.5" customHeight="1" x14ac:dyDescent="0.3">
      <c r="E3416" s="136"/>
    </row>
    <row r="3417" spans="5:5" s="121" customFormat="1" ht="88.5" customHeight="1" x14ac:dyDescent="0.3">
      <c r="E3417" s="136"/>
    </row>
    <row r="3418" spans="5:5" s="121" customFormat="1" ht="88.5" customHeight="1" x14ac:dyDescent="0.3">
      <c r="E3418" s="136"/>
    </row>
    <row r="3419" spans="5:5" s="121" customFormat="1" ht="88.5" customHeight="1" x14ac:dyDescent="0.3">
      <c r="E3419" s="136"/>
    </row>
    <row r="3420" spans="5:5" s="121" customFormat="1" ht="88.5" customHeight="1" x14ac:dyDescent="0.3">
      <c r="E3420" s="136"/>
    </row>
    <row r="3421" spans="5:5" s="121" customFormat="1" ht="88.5" customHeight="1" x14ac:dyDescent="0.3">
      <c r="E3421" s="136"/>
    </row>
    <row r="3422" spans="5:5" s="121" customFormat="1" ht="88.5" customHeight="1" x14ac:dyDescent="0.3">
      <c r="E3422" s="136"/>
    </row>
    <row r="3423" spans="5:5" s="121" customFormat="1" ht="88.5" customHeight="1" x14ac:dyDescent="0.3">
      <c r="E3423" s="136"/>
    </row>
    <row r="3424" spans="5:5" s="121" customFormat="1" ht="88.5" customHeight="1" x14ac:dyDescent="0.3">
      <c r="E3424" s="136"/>
    </row>
    <row r="3425" spans="5:5" s="121" customFormat="1" ht="88.5" customHeight="1" x14ac:dyDescent="0.3">
      <c r="E3425" s="136"/>
    </row>
    <row r="3426" spans="5:5" s="121" customFormat="1" ht="88.5" customHeight="1" x14ac:dyDescent="0.3">
      <c r="E3426" s="136"/>
    </row>
    <row r="3427" spans="5:5" s="121" customFormat="1" ht="88.5" customHeight="1" x14ac:dyDescent="0.3">
      <c r="E3427" s="136"/>
    </row>
    <row r="3428" spans="5:5" s="121" customFormat="1" ht="88.5" customHeight="1" x14ac:dyDescent="0.3">
      <c r="E3428" s="136"/>
    </row>
    <row r="3429" spans="5:5" s="121" customFormat="1" ht="88.5" customHeight="1" x14ac:dyDescent="0.3">
      <c r="E3429" s="136"/>
    </row>
    <row r="3430" spans="5:5" s="121" customFormat="1" ht="88.5" customHeight="1" x14ac:dyDescent="0.3">
      <c r="E3430" s="136"/>
    </row>
    <row r="3431" spans="5:5" s="121" customFormat="1" ht="88.5" customHeight="1" x14ac:dyDescent="0.3">
      <c r="E3431" s="136"/>
    </row>
    <row r="3432" spans="5:5" s="121" customFormat="1" ht="88.5" customHeight="1" x14ac:dyDescent="0.3">
      <c r="E3432" s="136"/>
    </row>
    <row r="3433" spans="5:5" s="121" customFormat="1" ht="88.5" customHeight="1" x14ac:dyDescent="0.3">
      <c r="E3433" s="136"/>
    </row>
    <row r="3434" spans="5:5" s="121" customFormat="1" ht="88.5" customHeight="1" x14ac:dyDescent="0.3">
      <c r="E3434" s="136"/>
    </row>
    <row r="3435" spans="5:5" s="121" customFormat="1" ht="88.5" customHeight="1" x14ac:dyDescent="0.3">
      <c r="E3435" s="136"/>
    </row>
    <row r="3436" spans="5:5" s="121" customFormat="1" ht="88.5" customHeight="1" x14ac:dyDescent="0.3">
      <c r="E3436" s="136"/>
    </row>
    <row r="3437" spans="5:5" s="121" customFormat="1" ht="88.5" customHeight="1" x14ac:dyDescent="0.3">
      <c r="E3437" s="136"/>
    </row>
    <row r="3438" spans="5:5" s="121" customFormat="1" ht="88.5" customHeight="1" x14ac:dyDescent="0.3">
      <c r="E3438" s="136"/>
    </row>
    <row r="3439" spans="5:5" s="121" customFormat="1" ht="88.5" customHeight="1" x14ac:dyDescent="0.3">
      <c r="E3439" s="136"/>
    </row>
    <row r="3440" spans="5:5" s="121" customFormat="1" ht="88.5" customHeight="1" x14ac:dyDescent="0.3">
      <c r="E3440" s="136"/>
    </row>
    <row r="3441" spans="5:5" s="121" customFormat="1" ht="88.5" customHeight="1" x14ac:dyDescent="0.3">
      <c r="E3441" s="136"/>
    </row>
    <row r="3442" spans="5:5" s="121" customFormat="1" ht="88.5" customHeight="1" x14ac:dyDescent="0.3">
      <c r="E3442" s="136"/>
    </row>
    <row r="3443" spans="5:5" s="121" customFormat="1" ht="88.5" customHeight="1" x14ac:dyDescent="0.3">
      <c r="E3443" s="136"/>
    </row>
    <row r="3444" spans="5:5" s="121" customFormat="1" ht="88.5" customHeight="1" x14ac:dyDescent="0.3">
      <c r="E3444" s="136"/>
    </row>
    <row r="3445" spans="5:5" s="121" customFormat="1" ht="88.5" customHeight="1" x14ac:dyDescent="0.3">
      <c r="E3445" s="136"/>
    </row>
    <row r="3446" spans="5:5" s="121" customFormat="1" ht="88.5" customHeight="1" x14ac:dyDescent="0.3">
      <c r="E3446" s="136"/>
    </row>
    <row r="3447" spans="5:5" s="121" customFormat="1" ht="88.5" customHeight="1" x14ac:dyDescent="0.3">
      <c r="E3447" s="136"/>
    </row>
    <row r="3448" spans="5:5" s="121" customFormat="1" ht="88.5" customHeight="1" x14ac:dyDescent="0.3">
      <c r="E3448" s="136"/>
    </row>
    <row r="3449" spans="5:5" s="121" customFormat="1" ht="88.5" customHeight="1" x14ac:dyDescent="0.3">
      <c r="E3449" s="136"/>
    </row>
    <row r="3450" spans="5:5" s="121" customFormat="1" ht="88.5" customHeight="1" x14ac:dyDescent="0.3">
      <c r="E3450" s="136"/>
    </row>
    <row r="3451" spans="5:5" s="121" customFormat="1" ht="88.5" customHeight="1" x14ac:dyDescent="0.3">
      <c r="E3451" s="136"/>
    </row>
    <row r="3452" spans="5:5" s="121" customFormat="1" ht="88.5" customHeight="1" x14ac:dyDescent="0.3">
      <c r="E3452" s="136"/>
    </row>
    <row r="3453" spans="5:5" s="121" customFormat="1" ht="88.5" customHeight="1" x14ac:dyDescent="0.3">
      <c r="E3453" s="136"/>
    </row>
    <row r="3454" spans="5:5" s="121" customFormat="1" ht="88.5" customHeight="1" x14ac:dyDescent="0.3">
      <c r="E3454" s="136"/>
    </row>
    <row r="3455" spans="5:5" s="121" customFormat="1" ht="88.5" customHeight="1" x14ac:dyDescent="0.3">
      <c r="E3455" s="136"/>
    </row>
    <row r="3456" spans="5:5" s="121" customFormat="1" ht="88.5" customHeight="1" x14ac:dyDescent="0.3">
      <c r="E3456" s="136"/>
    </row>
    <row r="3457" spans="5:5" s="121" customFormat="1" ht="88.5" customHeight="1" x14ac:dyDescent="0.3">
      <c r="E3457" s="136"/>
    </row>
    <row r="3458" spans="5:5" s="121" customFormat="1" ht="88.5" customHeight="1" x14ac:dyDescent="0.3">
      <c r="E3458" s="136"/>
    </row>
    <row r="3459" spans="5:5" s="121" customFormat="1" ht="88.5" customHeight="1" x14ac:dyDescent="0.3">
      <c r="E3459" s="136"/>
    </row>
    <row r="3460" spans="5:5" s="121" customFormat="1" ht="88.5" customHeight="1" x14ac:dyDescent="0.3">
      <c r="E3460" s="136"/>
    </row>
    <row r="3461" spans="5:5" s="121" customFormat="1" ht="88.5" customHeight="1" x14ac:dyDescent="0.3">
      <c r="E3461" s="136"/>
    </row>
    <row r="3462" spans="5:5" s="121" customFormat="1" ht="88.5" customHeight="1" x14ac:dyDescent="0.3">
      <c r="E3462" s="136"/>
    </row>
    <row r="3463" spans="5:5" s="121" customFormat="1" ht="88.5" customHeight="1" x14ac:dyDescent="0.3">
      <c r="E3463" s="136"/>
    </row>
    <row r="3464" spans="5:5" s="121" customFormat="1" ht="88.5" customHeight="1" x14ac:dyDescent="0.3">
      <c r="E3464" s="136"/>
    </row>
    <row r="3465" spans="5:5" s="121" customFormat="1" ht="88.5" customHeight="1" x14ac:dyDescent="0.3">
      <c r="E3465" s="136"/>
    </row>
    <row r="3466" spans="5:5" s="121" customFormat="1" ht="88.5" customHeight="1" x14ac:dyDescent="0.3">
      <c r="E3466" s="136"/>
    </row>
    <row r="3467" spans="5:5" s="121" customFormat="1" ht="88.5" customHeight="1" x14ac:dyDescent="0.3">
      <c r="E3467" s="136"/>
    </row>
    <row r="3468" spans="5:5" s="121" customFormat="1" ht="88.5" customHeight="1" x14ac:dyDescent="0.3">
      <c r="E3468" s="136"/>
    </row>
    <row r="3469" spans="5:5" s="121" customFormat="1" ht="88.5" customHeight="1" x14ac:dyDescent="0.3">
      <c r="E3469" s="136"/>
    </row>
    <row r="3470" spans="5:5" s="121" customFormat="1" ht="88.5" customHeight="1" x14ac:dyDescent="0.3">
      <c r="E3470" s="136"/>
    </row>
    <row r="3471" spans="5:5" s="121" customFormat="1" ht="88.5" customHeight="1" x14ac:dyDescent="0.3">
      <c r="E3471" s="136"/>
    </row>
    <row r="3472" spans="5:5" s="121" customFormat="1" ht="88.5" customHeight="1" x14ac:dyDescent="0.3">
      <c r="E3472" s="136"/>
    </row>
    <row r="3473" spans="5:5" s="121" customFormat="1" ht="88.5" customHeight="1" x14ac:dyDescent="0.3">
      <c r="E3473" s="136"/>
    </row>
    <row r="3474" spans="5:5" s="121" customFormat="1" ht="88.5" customHeight="1" x14ac:dyDescent="0.3">
      <c r="E3474" s="136"/>
    </row>
    <row r="3475" spans="5:5" s="121" customFormat="1" ht="88.5" customHeight="1" x14ac:dyDescent="0.3">
      <c r="E3475" s="136"/>
    </row>
    <row r="3476" spans="5:5" s="121" customFormat="1" ht="88.5" customHeight="1" x14ac:dyDescent="0.3">
      <c r="E3476" s="136"/>
    </row>
    <row r="3477" spans="5:5" s="121" customFormat="1" ht="88.5" customHeight="1" x14ac:dyDescent="0.3">
      <c r="E3477" s="136"/>
    </row>
    <row r="3478" spans="5:5" s="121" customFormat="1" ht="88.5" customHeight="1" x14ac:dyDescent="0.3">
      <c r="E3478" s="136"/>
    </row>
    <row r="3479" spans="5:5" s="121" customFormat="1" ht="88.5" customHeight="1" x14ac:dyDescent="0.3">
      <c r="E3479" s="136"/>
    </row>
    <row r="3480" spans="5:5" s="121" customFormat="1" ht="88.5" customHeight="1" x14ac:dyDescent="0.3">
      <c r="E3480" s="136"/>
    </row>
    <row r="3481" spans="5:5" s="121" customFormat="1" ht="88.5" customHeight="1" x14ac:dyDescent="0.3">
      <c r="E3481" s="136"/>
    </row>
    <row r="3482" spans="5:5" s="121" customFormat="1" ht="88.5" customHeight="1" x14ac:dyDescent="0.3">
      <c r="E3482" s="136"/>
    </row>
    <row r="3483" spans="5:5" s="121" customFormat="1" ht="88.5" customHeight="1" x14ac:dyDescent="0.3">
      <c r="E3483" s="136"/>
    </row>
    <row r="3484" spans="5:5" s="121" customFormat="1" ht="88.5" customHeight="1" x14ac:dyDescent="0.3">
      <c r="E3484" s="136"/>
    </row>
    <row r="3485" spans="5:5" s="121" customFormat="1" ht="88.5" customHeight="1" x14ac:dyDescent="0.3">
      <c r="E3485" s="136"/>
    </row>
    <row r="3486" spans="5:5" s="121" customFormat="1" ht="88.5" customHeight="1" x14ac:dyDescent="0.3">
      <c r="E3486" s="136"/>
    </row>
    <row r="3487" spans="5:5" s="121" customFormat="1" ht="88.5" customHeight="1" x14ac:dyDescent="0.3">
      <c r="E3487" s="136"/>
    </row>
    <row r="3488" spans="5:5" s="121" customFormat="1" ht="88.5" customHeight="1" x14ac:dyDescent="0.3">
      <c r="E3488" s="136"/>
    </row>
    <row r="3489" spans="5:5" s="121" customFormat="1" ht="88.5" customHeight="1" x14ac:dyDescent="0.3">
      <c r="E3489" s="136"/>
    </row>
    <row r="3490" spans="5:5" s="121" customFormat="1" ht="88.5" customHeight="1" x14ac:dyDescent="0.3">
      <c r="E3490" s="136"/>
    </row>
    <row r="3491" spans="5:5" s="121" customFormat="1" ht="88.5" customHeight="1" x14ac:dyDescent="0.3">
      <c r="E3491" s="136"/>
    </row>
    <row r="3492" spans="5:5" s="121" customFormat="1" ht="88.5" customHeight="1" x14ac:dyDescent="0.3">
      <c r="E3492" s="136"/>
    </row>
    <row r="3493" spans="5:5" s="121" customFormat="1" ht="88.5" customHeight="1" x14ac:dyDescent="0.3">
      <c r="E3493" s="136"/>
    </row>
    <row r="3494" spans="5:5" s="121" customFormat="1" ht="88.5" customHeight="1" x14ac:dyDescent="0.3">
      <c r="E3494" s="136"/>
    </row>
    <row r="3495" spans="5:5" s="121" customFormat="1" ht="88.5" customHeight="1" x14ac:dyDescent="0.3">
      <c r="E3495" s="136"/>
    </row>
    <row r="3496" spans="5:5" s="121" customFormat="1" ht="88.5" customHeight="1" x14ac:dyDescent="0.3">
      <c r="E3496" s="136"/>
    </row>
    <row r="3497" spans="5:5" s="121" customFormat="1" ht="88.5" customHeight="1" x14ac:dyDescent="0.3">
      <c r="E3497" s="136"/>
    </row>
    <row r="3498" spans="5:5" s="121" customFormat="1" ht="88.5" customHeight="1" x14ac:dyDescent="0.3">
      <c r="E3498" s="136"/>
    </row>
    <row r="3499" spans="5:5" s="121" customFormat="1" ht="88.5" customHeight="1" x14ac:dyDescent="0.3">
      <c r="E3499" s="136"/>
    </row>
    <row r="3500" spans="5:5" s="121" customFormat="1" ht="88.5" customHeight="1" x14ac:dyDescent="0.3">
      <c r="E3500" s="136"/>
    </row>
    <row r="3501" spans="5:5" s="121" customFormat="1" ht="88.5" customHeight="1" x14ac:dyDescent="0.3">
      <c r="E3501" s="136"/>
    </row>
    <row r="3502" spans="5:5" s="121" customFormat="1" ht="88.5" customHeight="1" x14ac:dyDescent="0.3">
      <c r="E3502" s="136"/>
    </row>
    <row r="3503" spans="5:5" s="121" customFormat="1" ht="88.5" customHeight="1" x14ac:dyDescent="0.3">
      <c r="E3503" s="136"/>
    </row>
    <row r="3504" spans="5:5" s="121" customFormat="1" ht="88.5" customHeight="1" x14ac:dyDescent="0.3">
      <c r="E3504" s="136"/>
    </row>
    <row r="3505" spans="5:5" s="121" customFormat="1" ht="88.5" customHeight="1" x14ac:dyDescent="0.3">
      <c r="E3505" s="136"/>
    </row>
    <row r="3506" spans="5:5" s="121" customFormat="1" ht="88.5" customHeight="1" x14ac:dyDescent="0.3">
      <c r="E3506" s="136"/>
    </row>
    <row r="3507" spans="5:5" s="121" customFormat="1" ht="88.5" customHeight="1" x14ac:dyDescent="0.3">
      <c r="E3507" s="136"/>
    </row>
    <row r="3508" spans="5:5" s="121" customFormat="1" ht="88.5" customHeight="1" x14ac:dyDescent="0.3">
      <c r="E3508" s="136"/>
    </row>
    <row r="3509" spans="5:5" s="121" customFormat="1" ht="88.5" customHeight="1" x14ac:dyDescent="0.3">
      <c r="E3509" s="136"/>
    </row>
    <row r="3510" spans="5:5" s="121" customFormat="1" ht="88.5" customHeight="1" x14ac:dyDescent="0.3">
      <c r="E3510" s="136"/>
    </row>
    <row r="3511" spans="5:5" s="121" customFormat="1" ht="88.5" customHeight="1" x14ac:dyDescent="0.3">
      <c r="E3511" s="136"/>
    </row>
    <row r="3512" spans="5:5" s="121" customFormat="1" ht="88.5" customHeight="1" x14ac:dyDescent="0.3">
      <c r="E3512" s="136"/>
    </row>
    <row r="3513" spans="5:5" s="121" customFormat="1" ht="88.5" customHeight="1" x14ac:dyDescent="0.3">
      <c r="E3513" s="136"/>
    </row>
    <row r="3514" spans="5:5" s="121" customFormat="1" ht="88.5" customHeight="1" x14ac:dyDescent="0.3">
      <c r="E3514" s="136"/>
    </row>
    <row r="3515" spans="5:5" s="121" customFormat="1" ht="88.5" customHeight="1" x14ac:dyDescent="0.3">
      <c r="E3515" s="136"/>
    </row>
    <row r="3516" spans="5:5" s="121" customFormat="1" ht="88.5" customHeight="1" x14ac:dyDescent="0.3">
      <c r="E3516" s="136"/>
    </row>
    <row r="3517" spans="5:5" s="121" customFormat="1" ht="88.5" customHeight="1" x14ac:dyDescent="0.3">
      <c r="E3517" s="136"/>
    </row>
    <row r="3518" spans="5:5" s="121" customFormat="1" ht="88.5" customHeight="1" x14ac:dyDescent="0.3">
      <c r="E3518" s="136"/>
    </row>
    <row r="3519" spans="5:5" s="121" customFormat="1" ht="88.5" customHeight="1" x14ac:dyDescent="0.3">
      <c r="E3519" s="136"/>
    </row>
    <row r="3520" spans="5:5" s="121" customFormat="1" ht="88.5" customHeight="1" x14ac:dyDescent="0.3">
      <c r="E3520" s="136"/>
    </row>
    <row r="3521" spans="5:5" s="121" customFormat="1" ht="88.5" customHeight="1" x14ac:dyDescent="0.3">
      <c r="E3521" s="136"/>
    </row>
    <row r="3522" spans="5:5" s="121" customFormat="1" ht="88.5" customHeight="1" x14ac:dyDescent="0.3">
      <c r="E3522" s="136"/>
    </row>
    <row r="3523" spans="5:5" s="121" customFormat="1" ht="88.5" customHeight="1" x14ac:dyDescent="0.3">
      <c r="E3523" s="136"/>
    </row>
    <row r="3524" spans="5:5" s="121" customFormat="1" ht="88.5" customHeight="1" x14ac:dyDescent="0.3">
      <c r="E3524" s="136"/>
    </row>
    <row r="3525" spans="5:5" s="121" customFormat="1" ht="88.5" customHeight="1" x14ac:dyDescent="0.3">
      <c r="E3525" s="136"/>
    </row>
    <row r="3526" spans="5:5" s="121" customFormat="1" ht="88.5" customHeight="1" x14ac:dyDescent="0.3">
      <c r="E3526" s="136"/>
    </row>
    <row r="3527" spans="5:5" s="121" customFormat="1" ht="88.5" customHeight="1" x14ac:dyDescent="0.3">
      <c r="E3527" s="136"/>
    </row>
    <row r="3528" spans="5:5" s="121" customFormat="1" ht="88.5" customHeight="1" x14ac:dyDescent="0.3">
      <c r="E3528" s="136"/>
    </row>
    <row r="3529" spans="5:5" s="121" customFormat="1" ht="88.5" customHeight="1" x14ac:dyDescent="0.3">
      <c r="E3529" s="136"/>
    </row>
    <row r="3530" spans="5:5" s="121" customFormat="1" ht="88.5" customHeight="1" x14ac:dyDescent="0.3">
      <c r="E3530" s="136"/>
    </row>
    <row r="3531" spans="5:5" s="121" customFormat="1" ht="88.5" customHeight="1" x14ac:dyDescent="0.3">
      <c r="E3531" s="136"/>
    </row>
    <row r="3532" spans="5:5" s="121" customFormat="1" ht="88.5" customHeight="1" x14ac:dyDescent="0.3">
      <c r="E3532" s="136"/>
    </row>
    <row r="3533" spans="5:5" s="121" customFormat="1" ht="88.5" customHeight="1" x14ac:dyDescent="0.3">
      <c r="E3533" s="136"/>
    </row>
    <row r="3534" spans="5:5" s="121" customFormat="1" ht="88.5" customHeight="1" x14ac:dyDescent="0.3">
      <c r="E3534" s="136"/>
    </row>
    <row r="3535" spans="5:5" s="121" customFormat="1" ht="88.5" customHeight="1" x14ac:dyDescent="0.3">
      <c r="E3535" s="136"/>
    </row>
    <row r="3536" spans="5:5" s="121" customFormat="1" ht="88.5" customHeight="1" x14ac:dyDescent="0.3">
      <c r="E3536" s="136"/>
    </row>
    <row r="3537" spans="5:5" s="121" customFormat="1" ht="88.5" customHeight="1" x14ac:dyDescent="0.3">
      <c r="E3537" s="136"/>
    </row>
    <row r="3538" spans="5:5" s="121" customFormat="1" ht="88.5" customHeight="1" x14ac:dyDescent="0.3">
      <c r="E3538" s="136"/>
    </row>
    <row r="3539" spans="5:5" s="121" customFormat="1" ht="88.5" customHeight="1" x14ac:dyDescent="0.3">
      <c r="E3539" s="136"/>
    </row>
    <row r="3540" spans="5:5" s="121" customFormat="1" ht="88.5" customHeight="1" x14ac:dyDescent="0.3">
      <c r="E3540" s="136"/>
    </row>
    <row r="3541" spans="5:5" s="121" customFormat="1" ht="88.5" customHeight="1" x14ac:dyDescent="0.3">
      <c r="E3541" s="136"/>
    </row>
    <row r="3542" spans="5:5" s="121" customFormat="1" ht="88.5" customHeight="1" x14ac:dyDescent="0.3">
      <c r="E3542" s="136"/>
    </row>
    <row r="3543" spans="5:5" s="121" customFormat="1" ht="88.5" customHeight="1" x14ac:dyDescent="0.3">
      <c r="E3543" s="136"/>
    </row>
    <row r="3544" spans="5:5" s="121" customFormat="1" ht="88.5" customHeight="1" x14ac:dyDescent="0.3">
      <c r="E3544" s="136"/>
    </row>
    <row r="3545" spans="5:5" s="121" customFormat="1" ht="88.5" customHeight="1" x14ac:dyDescent="0.3">
      <c r="E3545" s="136"/>
    </row>
    <row r="3546" spans="5:5" s="121" customFormat="1" ht="88.5" customHeight="1" x14ac:dyDescent="0.3">
      <c r="E3546" s="136"/>
    </row>
    <row r="3547" spans="5:5" s="121" customFormat="1" ht="88.5" customHeight="1" x14ac:dyDescent="0.3">
      <c r="E3547" s="136"/>
    </row>
    <row r="3548" spans="5:5" s="121" customFormat="1" ht="88.5" customHeight="1" x14ac:dyDescent="0.3">
      <c r="E3548" s="136"/>
    </row>
    <row r="3549" spans="5:5" s="121" customFormat="1" ht="88.5" customHeight="1" x14ac:dyDescent="0.3">
      <c r="E3549" s="136"/>
    </row>
    <row r="3550" spans="5:5" s="121" customFormat="1" ht="88.5" customHeight="1" x14ac:dyDescent="0.3">
      <c r="E3550" s="136"/>
    </row>
    <row r="3551" spans="5:5" s="121" customFormat="1" ht="88.5" customHeight="1" x14ac:dyDescent="0.3">
      <c r="E3551" s="136"/>
    </row>
    <row r="3552" spans="5:5" s="121" customFormat="1" ht="88.5" customHeight="1" x14ac:dyDescent="0.3">
      <c r="E3552" s="136"/>
    </row>
    <row r="3553" spans="5:5" s="121" customFormat="1" ht="88.5" customHeight="1" x14ac:dyDescent="0.3">
      <c r="E3553" s="136"/>
    </row>
    <row r="3554" spans="5:5" s="121" customFormat="1" ht="88.5" customHeight="1" x14ac:dyDescent="0.3">
      <c r="E3554" s="136"/>
    </row>
    <row r="3555" spans="5:5" s="121" customFormat="1" ht="88.5" customHeight="1" x14ac:dyDescent="0.3">
      <c r="E3555" s="136"/>
    </row>
    <row r="3556" spans="5:5" s="121" customFormat="1" ht="88.5" customHeight="1" x14ac:dyDescent="0.3">
      <c r="E3556" s="136"/>
    </row>
    <row r="3557" spans="5:5" s="121" customFormat="1" ht="88.5" customHeight="1" x14ac:dyDescent="0.3">
      <c r="E3557" s="136"/>
    </row>
    <row r="3558" spans="5:5" s="121" customFormat="1" ht="88.5" customHeight="1" x14ac:dyDescent="0.3">
      <c r="E3558" s="136"/>
    </row>
    <row r="3559" spans="5:5" s="121" customFormat="1" ht="88.5" customHeight="1" x14ac:dyDescent="0.3">
      <c r="E3559" s="136"/>
    </row>
    <row r="3560" spans="5:5" s="121" customFormat="1" ht="88.5" customHeight="1" x14ac:dyDescent="0.3">
      <c r="E3560" s="136"/>
    </row>
    <row r="3561" spans="5:5" s="121" customFormat="1" ht="88.5" customHeight="1" x14ac:dyDescent="0.3">
      <c r="E3561" s="136"/>
    </row>
    <row r="3562" spans="5:5" s="121" customFormat="1" ht="88.5" customHeight="1" x14ac:dyDescent="0.3">
      <c r="E3562" s="136"/>
    </row>
    <row r="3563" spans="5:5" s="121" customFormat="1" ht="88.5" customHeight="1" x14ac:dyDescent="0.3">
      <c r="E3563" s="136"/>
    </row>
    <row r="3564" spans="5:5" s="121" customFormat="1" ht="88.5" customHeight="1" x14ac:dyDescent="0.3">
      <c r="E3564" s="136"/>
    </row>
    <row r="3565" spans="5:5" s="121" customFormat="1" ht="88.5" customHeight="1" x14ac:dyDescent="0.3">
      <c r="E3565" s="136"/>
    </row>
    <row r="3566" spans="5:5" s="121" customFormat="1" ht="88.5" customHeight="1" x14ac:dyDescent="0.3">
      <c r="E3566" s="136"/>
    </row>
    <row r="3567" spans="5:5" s="121" customFormat="1" ht="88.5" customHeight="1" x14ac:dyDescent="0.3">
      <c r="E3567" s="136"/>
    </row>
    <row r="3568" spans="5:5" s="121" customFormat="1" ht="88.5" customHeight="1" x14ac:dyDescent="0.3">
      <c r="E3568" s="136"/>
    </row>
    <row r="3569" spans="5:5" s="121" customFormat="1" ht="88.5" customHeight="1" x14ac:dyDescent="0.3">
      <c r="E3569" s="136"/>
    </row>
    <row r="3570" spans="5:5" s="121" customFormat="1" ht="88.5" customHeight="1" x14ac:dyDescent="0.3">
      <c r="E3570" s="136"/>
    </row>
    <row r="3571" spans="5:5" s="121" customFormat="1" ht="88.5" customHeight="1" x14ac:dyDescent="0.3">
      <c r="E3571" s="136"/>
    </row>
    <row r="3572" spans="5:5" s="121" customFormat="1" ht="88.5" customHeight="1" x14ac:dyDescent="0.3">
      <c r="E3572" s="136"/>
    </row>
    <row r="3573" spans="5:5" s="121" customFormat="1" ht="88.5" customHeight="1" x14ac:dyDescent="0.3">
      <c r="E3573" s="136"/>
    </row>
    <row r="3574" spans="5:5" s="121" customFormat="1" ht="88.5" customHeight="1" x14ac:dyDescent="0.3">
      <c r="E3574" s="136"/>
    </row>
    <row r="3575" spans="5:5" s="121" customFormat="1" ht="88.5" customHeight="1" x14ac:dyDescent="0.3">
      <c r="E3575" s="136"/>
    </row>
    <row r="3576" spans="5:5" s="121" customFormat="1" ht="88.5" customHeight="1" x14ac:dyDescent="0.3">
      <c r="E3576" s="136"/>
    </row>
    <row r="3577" spans="5:5" s="121" customFormat="1" ht="88.5" customHeight="1" x14ac:dyDescent="0.3">
      <c r="E3577" s="136"/>
    </row>
    <row r="3578" spans="5:5" s="121" customFormat="1" ht="88.5" customHeight="1" x14ac:dyDescent="0.3">
      <c r="E3578" s="136"/>
    </row>
    <row r="3579" spans="5:5" s="121" customFormat="1" ht="88.5" customHeight="1" x14ac:dyDescent="0.3">
      <c r="E3579" s="136"/>
    </row>
    <row r="3580" spans="5:5" s="121" customFormat="1" ht="88.5" customHeight="1" x14ac:dyDescent="0.3">
      <c r="E3580" s="136"/>
    </row>
    <row r="3581" spans="5:5" s="121" customFormat="1" ht="88.5" customHeight="1" x14ac:dyDescent="0.3">
      <c r="E3581" s="136"/>
    </row>
    <row r="3582" spans="5:5" s="121" customFormat="1" ht="88.5" customHeight="1" x14ac:dyDescent="0.3">
      <c r="E3582" s="136"/>
    </row>
    <row r="3583" spans="5:5" s="121" customFormat="1" ht="88.5" customHeight="1" x14ac:dyDescent="0.3">
      <c r="E3583" s="136"/>
    </row>
    <row r="3584" spans="5:5" s="121" customFormat="1" ht="88.5" customHeight="1" x14ac:dyDescent="0.3">
      <c r="E3584" s="136"/>
    </row>
    <row r="3585" spans="5:5" s="121" customFormat="1" ht="88.5" customHeight="1" x14ac:dyDescent="0.3">
      <c r="E3585" s="136"/>
    </row>
    <row r="3586" spans="5:5" s="121" customFormat="1" ht="88.5" customHeight="1" x14ac:dyDescent="0.3">
      <c r="E3586" s="136"/>
    </row>
    <row r="3587" spans="5:5" s="121" customFormat="1" ht="88.5" customHeight="1" x14ac:dyDescent="0.3">
      <c r="E3587" s="136"/>
    </row>
    <row r="3588" spans="5:5" s="121" customFormat="1" ht="88.5" customHeight="1" x14ac:dyDescent="0.3">
      <c r="E3588" s="136"/>
    </row>
    <row r="3589" spans="5:5" s="121" customFormat="1" ht="88.5" customHeight="1" x14ac:dyDescent="0.3">
      <c r="E3589" s="136"/>
    </row>
    <row r="3590" spans="5:5" s="121" customFormat="1" ht="88.5" customHeight="1" x14ac:dyDescent="0.3">
      <c r="E3590" s="136"/>
    </row>
    <row r="3591" spans="5:5" s="121" customFormat="1" ht="88.5" customHeight="1" x14ac:dyDescent="0.3">
      <c r="E3591" s="136"/>
    </row>
    <row r="3592" spans="5:5" s="121" customFormat="1" ht="88.5" customHeight="1" x14ac:dyDescent="0.3">
      <c r="E3592" s="136"/>
    </row>
    <row r="3593" spans="5:5" s="121" customFormat="1" ht="88.5" customHeight="1" x14ac:dyDescent="0.3">
      <c r="E3593" s="136"/>
    </row>
    <row r="3594" spans="5:5" s="121" customFormat="1" ht="88.5" customHeight="1" x14ac:dyDescent="0.3">
      <c r="E3594" s="136"/>
    </row>
    <row r="3595" spans="5:5" s="121" customFormat="1" ht="88.5" customHeight="1" x14ac:dyDescent="0.3">
      <c r="E3595" s="136"/>
    </row>
    <row r="3596" spans="5:5" s="121" customFormat="1" ht="88.5" customHeight="1" x14ac:dyDescent="0.3">
      <c r="E3596" s="136"/>
    </row>
    <row r="3597" spans="5:5" s="121" customFormat="1" ht="88.5" customHeight="1" x14ac:dyDescent="0.3">
      <c r="E3597" s="136"/>
    </row>
    <row r="3598" spans="5:5" s="121" customFormat="1" ht="88.5" customHeight="1" x14ac:dyDescent="0.3">
      <c r="E3598" s="136"/>
    </row>
    <row r="3599" spans="5:5" s="121" customFormat="1" ht="88.5" customHeight="1" x14ac:dyDescent="0.3">
      <c r="E3599" s="136"/>
    </row>
    <row r="3600" spans="5:5" s="121" customFormat="1" ht="88.5" customHeight="1" x14ac:dyDescent="0.3">
      <c r="E3600" s="136"/>
    </row>
    <row r="3601" spans="5:5" s="121" customFormat="1" ht="88.5" customHeight="1" x14ac:dyDescent="0.3">
      <c r="E3601" s="136"/>
    </row>
    <row r="3602" spans="5:5" s="121" customFormat="1" ht="88.5" customHeight="1" x14ac:dyDescent="0.3">
      <c r="E3602" s="136"/>
    </row>
    <row r="3603" spans="5:5" s="121" customFormat="1" ht="88.5" customHeight="1" x14ac:dyDescent="0.3">
      <c r="E3603" s="136"/>
    </row>
    <row r="3604" spans="5:5" s="121" customFormat="1" ht="88.5" customHeight="1" x14ac:dyDescent="0.3">
      <c r="E3604" s="136"/>
    </row>
    <row r="3605" spans="5:5" s="121" customFormat="1" ht="88.5" customHeight="1" x14ac:dyDescent="0.3">
      <c r="E3605" s="136"/>
    </row>
    <row r="3606" spans="5:5" s="121" customFormat="1" ht="88.5" customHeight="1" x14ac:dyDescent="0.3">
      <c r="E3606" s="136"/>
    </row>
    <row r="3607" spans="5:5" s="121" customFormat="1" ht="88.5" customHeight="1" x14ac:dyDescent="0.3">
      <c r="E3607" s="136"/>
    </row>
    <row r="3608" spans="5:5" s="121" customFormat="1" ht="88.5" customHeight="1" x14ac:dyDescent="0.3">
      <c r="E3608" s="136"/>
    </row>
    <row r="3609" spans="5:5" s="121" customFormat="1" ht="88.5" customHeight="1" x14ac:dyDescent="0.3">
      <c r="E3609" s="136"/>
    </row>
    <row r="3610" spans="5:5" s="121" customFormat="1" ht="88.5" customHeight="1" x14ac:dyDescent="0.3">
      <c r="E3610" s="136"/>
    </row>
    <row r="3611" spans="5:5" s="121" customFormat="1" ht="88.5" customHeight="1" x14ac:dyDescent="0.3">
      <c r="E3611" s="136"/>
    </row>
    <row r="3612" spans="5:5" s="121" customFormat="1" ht="88.5" customHeight="1" x14ac:dyDescent="0.3">
      <c r="E3612" s="136"/>
    </row>
    <row r="3613" spans="5:5" s="121" customFormat="1" ht="88.5" customHeight="1" x14ac:dyDescent="0.3">
      <c r="E3613" s="136"/>
    </row>
    <row r="3614" spans="5:5" s="121" customFormat="1" ht="88.5" customHeight="1" x14ac:dyDescent="0.3">
      <c r="E3614" s="136"/>
    </row>
    <row r="3615" spans="5:5" s="121" customFormat="1" ht="88.5" customHeight="1" x14ac:dyDescent="0.3">
      <c r="E3615" s="136"/>
    </row>
    <row r="3616" spans="5:5" s="121" customFormat="1" ht="88.5" customHeight="1" x14ac:dyDescent="0.3">
      <c r="E3616" s="136"/>
    </row>
    <row r="3617" spans="5:5" s="121" customFormat="1" ht="88.5" customHeight="1" x14ac:dyDescent="0.3">
      <c r="E3617" s="136"/>
    </row>
    <row r="3618" spans="5:5" s="121" customFormat="1" ht="88.5" customHeight="1" x14ac:dyDescent="0.3">
      <c r="E3618" s="136"/>
    </row>
    <row r="3619" spans="5:5" s="121" customFormat="1" ht="88.5" customHeight="1" x14ac:dyDescent="0.3">
      <c r="E3619" s="136"/>
    </row>
    <row r="3620" spans="5:5" s="121" customFormat="1" ht="88.5" customHeight="1" x14ac:dyDescent="0.3">
      <c r="E3620" s="136"/>
    </row>
    <row r="3621" spans="5:5" s="121" customFormat="1" ht="88.5" customHeight="1" x14ac:dyDescent="0.3">
      <c r="E3621" s="136"/>
    </row>
    <row r="3622" spans="5:5" s="121" customFormat="1" ht="88.5" customHeight="1" x14ac:dyDescent="0.3">
      <c r="E3622" s="136"/>
    </row>
    <row r="3623" spans="5:5" s="121" customFormat="1" ht="88.5" customHeight="1" x14ac:dyDescent="0.3">
      <c r="E3623" s="136"/>
    </row>
    <row r="3624" spans="5:5" s="121" customFormat="1" ht="88.5" customHeight="1" x14ac:dyDescent="0.3">
      <c r="E3624" s="136"/>
    </row>
    <row r="3625" spans="5:5" s="121" customFormat="1" ht="88.5" customHeight="1" x14ac:dyDescent="0.3">
      <c r="E3625" s="136"/>
    </row>
    <row r="3626" spans="5:5" s="121" customFormat="1" ht="88.5" customHeight="1" x14ac:dyDescent="0.3">
      <c r="E3626" s="136"/>
    </row>
    <row r="3627" spans="5:5" s="121" customFormat="1" ht="88.5" customHeight="1" x14ac:dyDescent="0.3">
      <c r="E3627" s="136"/>
    </row>
    <row r="3628" spans="5:5" s="121" customFormat="1" ht="88.5" customHeight="1" x14ac:dyDescent="0.3">
      <c r="E3628" s="136"/>
    </row>
    <row r="3629" spans="5:5" s="121" customFormat="1" ht="88.5" customHeight="1" x14ac:dyDescent="0.3">
      <c r="E3629" s="136"/>
    </row>
    <row r="3630" spans="5:5" s="121" customFormat="1" ht="88.5" customHeight="1" x14ac:dyDescent="0.3">
      <c r="E3630" s="136"/>
    </row>
    <row r="3631" spans="5:5" s="121" customFormat="1" ht="88.5" customHeight="1" x14ac:dyDescent="0.3">
      <c r="E3631" s="136"/>
    </row>
    <row r="3632" spans="5:5" s="121" customFormat="1" ht="88.5" customHeight="1" x14ac:dyDescent="0.3">
      <c r="E3632" s="136"/>
    </row>
    <row r="3633" spans="5:5" s="121" customFormat="1" ht="88.5" customHeight="1" x14ac:dyDescent="0.3">
      <c r="E3633" s="136"/>
    </row>
    <row r="3634" spans="5:5" s="121" customFormat="1" ht="88.5" customHeight="1" x14ac:dyDescent="0.3">
      <c r="E3634" s="136"/>
    </row>
    <row r="3635" spans="5:5" s="121" customFormat="1" ht="88.5" customHeight="1" x14ac:dyDescent="0.3">
      <c r="E3635" s="136"/>
    </row>
    <row r="3636" spans="5:5" s="121" customFormat="1" ht="88.5" customHeight="1" x14ac:dyDescent="0.3">
      <c r="E3636" s="136"/>
    </row>
    <row r="3637" spans="5:5" s="121" customFormat="1" ht="88.5" customHeight="1" x14ac:dyDescent="0.3">
      <c r="E3637" s="136"/>
    </row>
    <row r="3638" spans="5:5" s="121" customFormat="1" ht="88.5" customHeight="1" x14ac:dyDescent="0.3">
      <c r="E3638" s="136"/>
    </row>
    <row r="3639" spans="5:5" s="121" customFormat="1" ht="88.5" customHeight="1" x14ac:dyDescent="0.3">
      <c r="E3639" s="136"/>
    </row>
    <row r="3640" spans="5:5" s="121" customFormat="1" ht="88.5" customHeight="1" x14ac:dyDescent="0.3">
      <c r="E3640" s="136"/>
    </row>
    <row r="3641" spans="5:5" s="121" customFormat="1" ht="88.5" customHeight="1" x14ac:dyDescent="0.3">
      <c r="E3641" s="136"/>
    </row>
    <row r="3642" spans="5:5" s="121" customFormat="1" ht="88.5" customHeight="1" x14ac:dyDescent="0.3">
      <c r="E3642" s="136"/>
    </row>
    <row r="3643" spans="5:5" s="121" customFormat="1" ht="88.5" customHeight="1" x14ac:dyDescent="0.3">
      <c r="E3643" s="136"/>
    </row>
    <row r="3644" spans="5:5" s="121" customFormat="1" ht="88.5" customHeight="1" x14ac:dyDescent="0.3">
      <c r="E3644" s="136"/>
    </row>
    <row r="3645" spans="5:5" s="121" customFormat="1" ht="88.5" customHeight="1" x14ac:dyDescent="0.3">
      <c r="E3645" s="136"/>
    </row>
    <row r="3646" spans="5:5" s="121" customFormat="1" ht="88.5" customHeight="1" x14ac:dyDescent="0.3">
      <c r="E3646" s="136"/>
    </row>
    <row r="3647" spans="5:5" s="121" customFormat="1" ht="88.5" customHeight="1" x14ac:dyDescent="0.3">
      <c r="E3647" s="136"/>
    </row>
    <row r="3648" spans="5:5" s="121" customFormat="1" ht="88.5" customHeight="1" x14ac:dyDescent="0.3">
      <c r="E3648" s="136"/>
    </row>
    <row r="3649" spans="5:5" s="121" customFormat="1" ht="88.5" customHeight="1" x14ac:dyDescent="0.3">
      <c r="E3649" s="136"/>
    </row>
    <row r="3650" spans="5:5" s="121" customFormat="1" ht="88.5" customHeight="1" x14ac:dyDescent="0.3">
      <c r="E3650" s="136"/>
    </row>
    <row r="3651" spans="5:5" s="121" customFormat="1" ht="88.5" customHeight="1" x14ac:dyDescent="0.3">
      <c r="E3651" s="136"/>
    </row>
    <row r="3652" spans="5:5" s="121" customFormat="1" ht="88.5" customHeight="1" x14ac:dyDescent="0.3">
      <c r="E3652" s="136"/>
    </row>
    <row r="3653" spans="5:5" s="121" customFormat="1" ht="88.5" customHeight="1" x14ac:dyDescent="0.3">
      <c r="E3653" s="136"/>
    </row>
    <row r="3654" spans="5:5" s="121" customFormat="1" ht="88.5" customHeight="1" x14ac:dyDescent="0.3">
      <c r="E3654" s="136"/>
    </row>
    <row r="3655" spans="5:5" s="121" customFormat="1" ht="88.5" customHeight="1" x14ac:dyDescent="0.3">
      <c r="E3655" s="136"/>
    </row>
    <row r="3656" spans="5:5" s="121" customFormat="1" ht="88.5" customHeight="1" x14ac:dyDescent="0.3">
      <c r="E3656" s="136"/>
    </row>
    <row r="3657" spans="5:5" s="121" customFormat="1" ht="88.5" customHeight="1" x14ac:dyDescent="0.3">
      <c r="E3657" s="136"/>
    </row>
    <row r="3658" spans="5:5" s="121" customFormat="1" ht="88.5" customHeight="1" x14ac:dyDescent="0.3">
      <c r="E3658" s="136"/>
    </row>
    <row r="3659" spans="5:5" s="121" customFormat="1" ht="88.5" customHeight="1" x14ac:dyDescent="0.3">
      <c r="E3659" s="136"/>
    </row>
    <row r="3660" spans="5:5" s="121" customFormat="1" ht="88.5" customHeight="1" x14ac:dyDescent="0.3">
      <c r="E3660" s="136"/>
    </row>
    <row r="3661" spans="5:5" s="121" customFormat="1" ht="88.5" customHeight="1" x14ac:dyDescent="0.3">
      <c r="E3661" s="136"/>
    </row>
    <row r="3662" spans="5:5" s="121" customFormat="1" ht="88.5" customHeight="1" x14ac:dyDescent="0.3">
      <c r="E3662" s="136"/>
    </row>
    <row r="3663" spans="5:5" s="121" customFormat="1" ht="88.5" customHeight="1" x14ac:dyDescent="0.3">
      <c r="E3663" s="136"/>
    </row>
    <row r="3664" spans="5:5" s="121" customFormat="1" ht="88.5" customHeight="1" x14ac:dyDescent="0.3">
      <c r="E3664" s="136"/>
    </row>
    <row r="3665" spans="5:5" s="121" customFormat="1" ht="88.5" customHeight="1" x14ac:dyDescent="0.3">
      <c r="E3665" s="136"/>
    </row>
    <row r="3666" spans="5:5" s="121" customFormat="1" ht="88.5" customHeight="1" x14ac:dyDescent="0.3">
      <c r="E3666" s="136"/>
    </row>
    <row r="3667" spans="5:5" s="121" customFormat="1" ht="88.5" customHeight="1" x14ac:dyDescent="0.3">
      <c r="E3667" s="136"/>
    </row>
    <row r="3668" spans="5:5" s="121" customFormat="1" ht="88.5" customHeight="1" x14ac:dyDescent="0.3">
      <c r="E3668" s="136"/>
    </row>
    <row r="3669" spans="5:5" s="121" customFormat="1" ht="88.5" customHeight="1" x14ac:dyDescent="0.3">
      <c r="E3669" s="136"/>
    </row>
    <row r="3670" spans="5:5" s="121" customFormat="1" ht="88.5" customHeight="1" x14ac:dyDescent="0.3">
      <c r="E3670" s="136"/>
    </row>
    <row r="3671" spans="5:5" s="121" customFormat="1" ht="88.5" customHeight="1" x14ac:dyDescent="0.3">
      <c r="E3671" s="136"/>
    </row>
    <row r="3672" spans="5:5" s="121" customFormat="1" ht="88.5" customHeight="1" x14ac:dyDescent="0.3">
      <c r="E3672" s="136"/>
    </row>
    <row r="3673" spans="5:5" s="121" customFormat="1" ht="88.5" customHeight="1" x14ac:dyDescent="0.3">
      <c r="E3673" s="136"/>
    </row>
    <row r="3674" spans="5:5" s="121" customFormat="1" ht="88.5" customHeight="1" x14ac:dyDescent="0.3">
      <c r="E3674" s="136"/>
    </row>
    <row r="3675" spans="5:5" s="121" customFormat="1" ht="88.5" customHeight="1" x14ac:dyDescent="0.3">
      <c r="E3675" s="136"/>
    </row>
    <row r="3676" spans="5:5" s="121" customFormat="1" ht="88.5" customHeight="1" x14ac:dyDescent="0.3">
      <c r="E3676" s="136"/>
    </row>
    <row r="3677" spans="5:5" s="121" customFormat="1" ht="88.5" customHeight="1" x14ac:dyDescent="0.3">
      <c r="E3677" s="136"/>
    </row>
    <row r="3678" spans="5:5" s="121" customFormat="1" ht="88.5" customHeight="1" x14ac:dyDescent="0.3">
      <c r="E3678" s="136"/>
    </row>
    <row r="3679" spans="5:5" s="121" customFormat="1" ht="88.5" customHeight="1" x14ac:dyDescent="0.3">
      <c r="E3679" s="136"/>
    </row>
    <row r="3680" spans="5:5" s="121" customFormat="1" ht="88.5" customHeight="1" x14ac:dyDescent="0.3">
      <c r="E3680" s="136"/>
    </row>
    <row r="3681" spans="5:5" s="121" customFormat="1" ht="88.5" customHeight="1" x14ac:dyDescent="0.3">
      <c r="E3681" s="136"/>
    </row>
    <row r="3682" spans="5:5" s="121" customFormat="1" ht="88.5" customHeight="1" x14ac:dyDescent="0.3">
      <c r="E3682" s="136"/>
    </row>
    <row r="3683" spans="5:5" s="121" customFormat="1" ht="88.5" customHeight="1" x14ac:dyDescent="0.3">
      <c r="E3683" s="136"/>
    </row>
    <row r="3684" spans="5:5" s="121" customFormat="1" ht="88.5" customHeight="1" x14ac:dyDescent="0.3">
      <c r="E3684" s="136"/>
    </row>
    <row r="3685" spans="5:5" s="121" customFormat="1" ht="88.5" customHeight="1" x14ac:dyDescent="0.3">
      <c r="E3685" s="136"/>
    </row>
    <row r="3686" spans="5:5" s="121" customFormat="1" ht="88.5" customHeight="1" x14ac:dyDescent="0.3">
      <c r="E3686" s="136"/>
    </row>
    <row r="3687" spans="5:5" s="121" customFormat="1" ht="88.5" customHeight="1" x14ac:dyDescent="0.3">
      <c r="E3687" s="136"/>
    </row>
    <row r="3688" spans="5:5" s="121" customFormat="1" ht="88.5" customHeight="1" x14ac:dyDescent="0.3">
      <c r="E3688" s="136"/>
    </row>
    <row r="3689" spans="5:5" s="121" customFormat="1" ht="88.5" customHeight="1" x14ac:dyDescent="0.3">
      <c r="E3689" s="136"/>
    </row>
    <row r="3690" spans="5:5" s="121" customFormat="1" ht="88.5" customHeight="1" x14ac:dyDescent="0.3">
      <c r="E3690" s="136"/>
    </row>
    <row r="3691" spans="5:5" s="121" customFormat="1" ht="88.5" customHeight="1" x14ac:dyDescent="0.3">
      <c r="E3691" s="136"/>
    </row>
    <row r="3692" spans="5:5" s="121" customFormat="1" ht="88.5" customHeight="1" x14ac:dyDescent="0.3">
      <c r="E3692" s="136"/>
    </row>
    <row r="3693" spans="5:5" s="121" customFormat="1" ht="88.5" customHeight="1" x14ac:dyDescent="0.3">
      <c r="E3693" s="136"/>
    </row>
    <row r="3694" spans="5:5" s="121" customFormat="1" ht="88.5" customHeight="1" x14ac:dyDescent="0.3">
      <c r="E3694" s="136"/>
    </row>
    <row r="3695" spans="5:5" s="121" customFormat="1" ht="88.5" customHeight="1" x14ac:dyDescent="0.3">
      <c r="E3695" s="136"/>
    </row>
    <row r="3696" spans="5:5" s="121" customFormat="1" ht="88.5" customHeight="1" x14ac:dyDescent="0.3">
      <c r="E3696" s="136"/>
    </row>
    <row r="3697" spans="5:5" s="121" customFormat="1" ht="88.5" customHeight="1" x14ac:dyDescent="0.3">
      <c r="E3697" s="136"/>
    </row>
    <row r="3698" spans="5:5" s="121" customFormat="1" ht="88.5" customHeight="1" x14ac:dyDescent="0.3">
      <c r="E3698" s="136"/>
    </row>
    <row r="3699" spans="5:5" s="121" customFormat="1" ht="88.5" customHeight="1" x14ac:dyDescent="0.3">
      <c r="E3699" s="136"/>
    </row>
    <row r="3700" spans="5:5" s="121" customFormat="1" ht="88.5" customHeight="1" x14ac:dyDescent="0.3">
      <c r="E3700" s="136"/>
    </row>
    <row r="3701" spans="5:5" s="121" customFormat="1" ht="88.5" customHeight="1" x14ac:dyDescent="0.3">
      <c r="E3701" s="136"/>
    </row>
    <row r="3702" spans="5:5" s="121" customFormat="1" ht="88.5" customHeight="1" x14ac:dyDescent="0.3">
      <c r="E3702" s="136"/>
    </row>
    <row r="3703" spans="5:5" s="121" customFormat="1" ht="88.5" customHeight="1" x14ac:dyDescent="0.3">
      <c r="E3703" s="136"/>
    </row>
    <row r="3704" spans="5:5" s="121" customFormat="1" ht="88.5" customHeight="1" x14ac:dyDescent="0.3">
      <c r="E3704" s="136"/>
    </row>
    <row r="3705" spans="5:5" s="121" customFormat="1" ht="88.5" customHeight="1" x14ac:dyDescent="0.3">
      <c r="E3705" s="136"/>
    </row>
    <row r="3706" spans="5:5" s="121" customFormat="1" ht="88.5" customHeight="1" x14ac:dyDescent="0.3">
      <c r="E3706" s="136"/>
    </row>
    <row r="3707" spans="5:5" s="121" customFormat="1" ht="88.5" customHeight="1" x14ac:dyDescent="0.3">
      <c r="E3707" s="136"/>
    </row>
    <row r="3708" spans="5:5" s="121" customFormat="1" ht="88.5" customHeight="1" x14ac:dyDescent="0.3">
      <c r="E3708" s="136"/>
    </row>
    <row r="3709" spans="5:5" s="121" customFormat="1" ht="88.5" customHeight="1" x14ac:dyDescent="0.3">
      <c r="E3709" s="136"/>
    </row>
    <row r="3710" spans="5:5" s="121" customFormat="1" ht="88.5" customHeight="1" x14ac:dyDescent="0.3">
      <c r="E3710" s="136"/>
    </row>
    <row r="3711" spans="5:5" s="121" customFormat="1" ht="88.5" customHeight="1" x14ac:dyDescent="0.3">
      <c r="E3711" s="136"/>
    </row>
    <row r="3712" spans="5:5" s="121" customFormat="1" ht="88.5" customHeight="1" x14ac:dyDescent="0.3">
      <c r="E3712" s="136"/>
    </row>
    <row r="3713" spans="5:5" s="121" customFormat="1" ht="88.5" customHeight="1" x14ac:dyDescent="0.3">
      <c r="E3713" s="136"/>
    </row>
    <row r="3714" spans="5:5" s="121" customFormat="1" ht="88.5" customHeight="1" x14ac:dyDescent="0.3">
      <c r="E3714" s="136"/>
    </row>
    <row r="3715" spans="5:5" s="121" customFormat="1" ht="88.5" customHeight="1" x14ac:dyDescent="0.3">
      <c r="E3715" s="136"/>
    </row>
    <row r="3716" spans="5:5" s="121" customFormat="1" ht="88.5" customHeight="1" x14ac:dyDescent="0.3">
      <c r="E3716" s="136"/>
    </row>
    <row r="3717" spans="5:5" s="121" customFormat="1" ht="88.5" customHeight="1" x14ac:dyDescent="0.3">
      <c r="E3717" s="136"/>
    </row>
    <row r="3718" spans="5:5" s="121" customFormat="1" ht="88.5" customHeight="1" x14ac:dyDescent="0.3">
      <c r="E3718" s="136"/>
    </row>
    <row r="3719" spans="5:5" s="121" customFormat="1" ht="88.5" customHeight="1" x14ac:dyDescent="0.3">
      <c r="E3719" s="136"/>
    </row>
    <row r="3720" spans="5:5" s="121" customFormat="1" ht="88.5" customHeight="1" x14ac:dyDescent="0.3">
      <c r="E3720" s="136"/>
    </row>
    <row r="3721" spans="5:5" s="121" customFormat="1" ht="88.5" customHeight="1" x14ac:dyDescent="0.3">
      <c r="E3721" s="136"/>
    </row>
    <row r="3722" spans="5:5" s="121" customFormat="1" ht="88.5" customHeight="1" x14ac:dyDescent="0.3">
      <c r="E3722" s="136"/>
    </row>
    <row r="3723" spans="5:5" s="121" customFormat="1" ht="88.5" customHeight="1" x14ac:dyDescent="0.3">
      <c r="E3723" s="136"/>
    </row>
    <row r="3724" spans="5:5" s="121" customFormat="1" ht="88.5" customHeight="1" x14ac:dyDescent="0.3">
      <c r="E3724" s="136"/>
    </row>
    <row r="3725" spans="5:5" s="121" customFormat="1" ht="88.5" customHeight="1" x14ac:dyDescent="0.3">
      <c r="E3725" s="136"/>
    </row>
    <row r="3726" spans="5:5" s="121" customFormat="1" ht="88.5" customHeight="1" x14ac:dyDescent="0.3">
      <c r="E3726" s="136"/>
    </row>
    <row r="3727" spans="5:5" s="121" customFormat="1" ht="88.5" customHeight="1" x14ac:dyDescent="0.3">
      <c r="E3727" s="136"/>
    </row>
    <row r="3728" spans="5:5" s="121" customFormat="1" ht="88.5" customHeight="1" x14ac:dyDescent="0.3">
      <c r="E3728" s="136"/>
    </row>
    <row r="3729" spans="5:5" s="121" customFormat="1" ht="88.5" customHeight="1" x14ac:dyDescent="0.3">
      <c r="E3729" s="136"/>
    </row>
    <row r="3730" spans="5:5" s="121" customFormat="1" ht="88.5" customHeight="1" x14ac:dyDescent="0.3">
      <c r="E3730" s="136"/>
    </row>
    <row r="3731" spans="5:5" s="121" customFormat="1" ht="88.5" customHeight="1" x14ac:dyDescent="0.3">
      <c r="E3731" s="136"/>
    </row>
    <row r="3732" spans="5:5" s="121" customFormat="1" ht="88.5" customHeight="1" x14ac:dyDescent="0.3">
      <c r="E3732" s="136"/>
    </row>
    <row r="3733" spans="5:5" s="121" customFormat="1" ht="88.5" customHeight="1" x14ac:dyDescent="0.3">
      <c r="E3733" s="136"/>
    </row>
    <row r="3734" spans="5:5" s="121" customFormat="1" ht="88.5" customHeight="1" x14ac:dyDescent="0.3">
      <c r="E3734" s="136"/>
    </row>
    <row r="3735" spans="5:5" s="121" customFormat="1" ht="88.5" customHeight="1" x14ac:dyDescent="0.3">
      <c r="E3735" s="136"/>
    </row>
    <row r="3736" spans="5:5" s="121" customFormat="1" ht="88.5" customHeight="1" x14ac:dyDescent="0.3">
      <c r="E3736" s="136"/>
    </row>
    <row r="3737" spans="5:5" s="121" customFormat="1" ht="88.5" customHeight="1" x14ac:dyDescent="0.3">
      <c r="E3737" s="136"/>
    </row>
    <row r="3738" spans="5:5" s="121" customFormat="1" ht="88.5" customHeight="1" x14ac:dyDescent="0.3">
      <c r="E3738" s="136"/>
    </row>
    <row r="3739" spans="5:5" s="121" customFormat="1" ht="88.5" customHeight="1" x14ac:dyDescent="0.3">
      <c r="E3739" s="136"/>
    </row>
    <row r="3740" spans="5:5" s="121" customFormat="1" ht="88.5" customHeight="1" x14ac:dyDescent="0.3">
      <c r="E3740" s="136"/>
    </row>
    <row r="3741" spans="5:5" s="121" customFormat="1" ht="88.5" customHeight="1" x14ac:dyDescent="0.3">
      <c r="E3741" s="136"/>
    </row>
    <row r="3742" spans="5:5" s="121" customFormat="1" ht="88.5" customHeight="1" x14ac:dyDescent="0.3">
      <c r="E3742" s="136"/>
    </row>
    <row r="3743" spans="5:5" s="121" customFormat="1" ht="88.5" customHeight="1" x14ac:dyDescent="0.3">
      <c r="E3743" s="136"/>
    </row>
    <row r="3744" spans="5:5" s="121" customFormat="1" ht="88.5" customHeight="1" x14ac:dyDescent="0.3">
      <c r="E3744" s="136"/>
    </row>
    <row r="3745" spans="5:5" s="121" customFormat="1" ht="88.5" customHeight="1" x14ac:dyDescent="0.3">
      <c r="E3745" s="136"/>
    </row>
    <row r="3746" spans="5:5" s="121" customFormat="1" ht="88.5" customHeight="1" x14ac:dyDescent="0.3">
      <c r="E3746" s="136"/>
    </row>
    <row r="3747" spans="5:5" s="121" customFormat="1" ht="88.5" customHeight="1" x14ac:dyDescent="0.3">
      <c r="E3747" s="136"/>
    </row>
    <row r="3748" spans="5:5" s="121" customFormat="1" ht="88.5" customHeight="1" x14ac:dyDescent="0.3">
      <c r="E3748" s="136"/>
    </row>
    <row r="3749" spans="5:5" s="121" customFormat="1" ht="88.5" customHeight="1" x14ac:dyDescent="0.3">
      <c r="E3749" s="136"/>
    </row>
    <row r="3750" spans="5:5" s="121" customFormat="1" ht="88.5" customHeight="1" x14ac:dyDescent="0.3">
      <c r="E3750" s="136"/>
    </row>
    <row r="3751" spans="5:5" s="121" customFormat="1" ht="88.5" customHeight="1" x14ac:dyDescent="0.3">
      <c r="E3751" s="136"/>
    </row>
    <row r="3752" spans="5:5" s="121" customFormat="1" ht="88.5" customHeight="1" x14ac:dyDescent="0.3">
      <c r="E3752" s="136"/>
    </row>
    <row r="3753" spans="5:5" s="121" customFormat="1" ht="88.5" customHeight="1" x14ac:dyDescent="0.3">
      <c r="E3753" s="136"/>
    </row>
    <row r="3754" spans="5:5" s="121" customFormat="1" ht="88.5" customHeight="1" x14ac:dyDescent="0.3">
      <c r="E3754" s="136"/>
    </row>
    <row r="3755" spans="5:5" s="121" customFormat="1" ht="88.5" customHeight="1" x14ac:dyDescent="0.3">
      <c r="E3755" s="136"/>
    </row>
    <row r="3756" spans="5:5" s="121" customFormat="1" ht="88.5" customHeight="1" x14ac:dyDescent="0.3">
      <c r="E3756" s="136"/>
    </row>
    <row r="3757" spans="5:5" s="121" customFormat="1" ht="88.5" customHeight="1" x14ac:dyDescent="0.3">
      <c r="E3757" s="136"/>
    </row>
    <row r="3758" spans="5:5" s="121" customFormat="1" ht="88.5" customHeight="1" x14ac:dyDescent="0.3">
      <c r="E3758" s="136"/>
    </row>
    <row r="3759" spans="5:5" s="121" customFormat="1" ht="88.5" customHeight="1" x14ac:dyDescent="0.3">
      <c r="E3759" s="136"/>
    </row>
    <row r="3760" spans="5:5" s="121" customFormat="1" ht="88.5" customHeight="1" x14ac:dyDescent="0.3">
      <c r="E3760" s="136"/>
    </row>
    <row r="3761" spans="5:5" s="121" customFormat="1" ht="88.5" customHeight="1" x14ac:dyDescent="0.3">
      <c r="E3761" s="136"/>
    </row>
    <row r="3762" spans="5:5" s="121" customFormat="1" ht="88.5" customHeight="1" x14ac:dyDescent="0.3">
      <c r="E3762" s="136"/>
    </row>
    <row r="3763" spans="5:5" s="121" customFormat="1" ht="88.5" customHeight="1" x14ac:dyDescent="0.3">
      <c r="E3763" s="136"/>
    </row>
    <row r="3764" spans="5:5" s="121" customFormat="1" ht="88.5" customHeight="1" x14ac:dyDescent="0.3">
      <c r="E3764" s="136"/>
    </row>
    <row r="3765" spans="5:5" s="121" customFormat="1" ht="88.5" customHeight="1" x14ac:dyDescent="0.3">
      <c r="E3765" s="136"/>
    </row>
    <row r="3766" spans="5:5" s="121" customFormat="1" ht="88.5" customHeight="1" x14ac:dyDescent="0.3">
      <c r="E3766" s="136"/>
    </row>
    <row r="3767" spans="5:5" s="121" customFormat="1" ht="88.5" customHeight="1" x14ac:dyDescent="0.3">
      <c r="E3767" s="136"/>
    </row>
    <row r="3768" spans="5:5" s="121" customFormat="1" ht="88.5" customHeight="1" x14ac:dyDescent="0.3">
      <c r="E3768" s="136"/>
    </row>
    <row r="3769" spans="5:5" s="121" customFormat="1" ht="88.5" customHeight="1" x14ac:dyDescent="0.3">
      <c r="E3769" s="136"/>
    </row>
    <row r="3770" spans="5:5" s="121" customFormat="1" ht="88.5" customHeight="1" x14ac:dyDescent="0.3">
      <c r="E3770" s="136"/>
    </row>
    <row r="3771" spans="5:5" s="121" customFormat="1" ht="88.5" customHeight="1" x14ac:dyDescent="0.3">
      <c r="E3771" s="136"/>
    </row>
    <row r="3772" spans="5:5" s="121" customFormat="1" ht="88.5" customHeight="1" x14ac:dyDescent="0.3">
      <c r="E3772" s="136"/>
    </row>
    <row r="3773" spans="5:5" s="121" customFormat="1" ht="88.5" customHeight="1" x14ac:dyDescent="0.3">
      <c r="E3773" s="136"/>
    </row>
    <row r="3774" spans="5:5" s="121" customFormat="1" ht="88.5" customHeight="1" x14ac:dyDescent="0.3">
      <c r="E3774" s="136"/>
    </row>
    <row r="3775" spans="5:5" s="121" customFormat="1" ht="88.5" customHeight="1" x14ac:dyDescent="0.3">
      <c r="E3775" s="136"/>
    </row>
    <row r="3776" spans="5:5" s="121" customFormat="1" ht="88.5" customHeight="1" x14ac:dyDescent="0.3">
      <c r="E3776" s="136"/>
    </row>
    <row r="3777" spans="5:5" s="121" customFormat="1" ht="88.5" customHeight="1" x14ac:dyDescent="0.3">
      <c r="E3777" s="136"/>
    </row>
    <row r="3778" spans="5:5" s="121" customFormat="1" ht="88.5" customHeight="1" x14ac:dyDescent="0.3">
      <c r="E3778" s="136"/>
    </row>
    <row r="3779" spans="5:5" s="121" customFormat="1" ht="88.5" customHeight="1" x14ac:dyDescent="0.3">
      <c r="E3779" s="136"/>
    </row>
    <row r="3780" spans="5:5" s="121" customFormat="1" ht="88.5" customHeight="1" x14ac:dyDescent="0.3">
      <c r="E3780" s="136"/>
    </row>
    <row r="3781" spans="5:5" s="121" customFormat="1" ht="88.5" customHeight="1" x14ac:dyDescent="0.3">
      <c r="E3781" s="136"/>
    </row>
    <row r="3782" spans="5:5" s="121" customFormat="1" ht="88.5" customHeight="1" x14ac:dyDescent="0.3">
      <c r="E3782" s="136"/>
    </row>
    <row r="3783" spans="5:5" s="121" customFormat="1" ht="88.5" customHeight="1" x14ac:dyDescent="0.3">
      <c r="E3783" s="136"/>
    </row>
    <row r="3784" spans="5:5" s="121" customFormat="1" ht="88.5" customHeight="1" x14ac:dyDescent="0.3">
      <c r="E3784" s="136"/>
    </row>
    <row r="3785" spans="5:5" s="121" customFormat="1" ht="88.5" customHeight="1" x14ac:dyDescent="0.3">
      <c r="E3785" s="136"/>
    </row>
    <row r="3786" spans="5:5" s="121" customFormat="1" ht="88.5" customHeight="1" x14ac:dyDescent="0.3">
      <c r="E3786" s="136"/>
    </row>
    <row r="3787" spans="5:5" s="121" customFormat="1" ht="88.5" customHeight="1" x14ac:dyDescent="0.3">
      <c r="E3787" s="136"/>
    </row>
    <row r="3788" spans="5:5" s="121" customFormat="1" ht="88.5" customHeight="1" x14ac:dyDescent="0.3">
      <c r="E3788" s="136"/>
    </row>
    <row r="3789" spans="5:5" s="121" customFormat="1" ht="88.5" customHeight="1" x14ac:dyDescent="0.3">
      <c r="E3789" s="136"/>
    </row>
    <row r="3790" spans="5:5" s="121" customFormat="1" ht="88.5" customHeight="1" x14ac:dyDescent="0.3">
      <c r="E3790" s="136"/>
    </row>
    <row r="3791" spans="5:5" s="121" customFormat="1" ht="88.5" customHeight="1" x14ac:dyDescent="0.3">
      <c r="E3791" s="136"/>
    </row>
    <row r="3792" spans="5:5" s="121" customFormat="1" ht="88.5" customHeight="1" x14ac:dyDescent="0.3">
      <c r="E3792" s="136"/>
    </row>
    <row r="3793" spans="5:5" s="121" customFormat="1" ht="88.5" customHeight="1" x14ac:dyDescent="0.3">
      <c r="E3793" s="136"/>
    </row>
    <row r="3794" spans="5:5" s="121" customFormat="1" ht="88.5" customHeight="1" x14ac:dyDescent="0.3">
      <c r="E3794" s="136"/>
    </row>
    <row r="3795" spans="5:5" s="121" customFormat="1" ht="88.5" customHeight="1" x14ac:dyDescent="0.3">
      <c r="E3795" s="136"/>
    </row>
    <row r="3796" spans="5:5" s="121" customFormat="1" ht="88.5" customHeight="1" x14ac:dyDescent="0.3">
      <c r="E3796" s="136"/>
    </row>
    <row r="3797" spans="5:5" s="121" customFormat="1" ht="88.5" customHeight="1" x14ac:dyDescent="0.3">
      <c r="E3797" s="136"/>
    </row>
    <row r="3798" spans="5:5" s="121" customFormat="1" ht="88.5" customHeight="1" x14ac:dyDescent="0.3">
      <c r="E3798" s="136"/>
    </row>
    <row r="3799" spans="5:5" s="121" customFormat="1" ht="88.5" customHeight="1" x14ac:dyDescent="0.3">
      <c r="E3799" s="136"/>
    </row>
    <row r="3800" spans="5:5" s="121" customFormat="1" ht="88.5" customHeight="1" x14ac:dyDescent="0.3">
      <c r="E3800" s="136"/>
    </row>
    <row r="3801" spans="5:5" s="121" customFormat="1" ht="88.5" customHeight="1" x14ac:dyDescent="0.3">
      <c r="E3801" s="136"/>
    </row>
    <row r="3802" spans="5:5" s="121" customFormat="1" ht="88.5" customHeight="1" x14ac:dyDescent="0.3">
      <c r="E3802" s="136"/>
    </row>
    <row r="3803" spans="5:5" s="121" customFormat="1" ht="88.5" customHeight="1" x14ac:dyDescent="0.3">
      <c r="E3803" s="136"/>
    </row>
    <row r="3804" spans="5:5" s="121" customFormat="1" ht="88.5" customHeight="1" x14ac:dyDescent="0.3">
      <c r="E3804" s="136"/>
    </row>
    <row r="3805" spans="5:5" s="121" customFormat="1" ht="88.5" customHeight="1" x14ac:dyDescent="0.3">
      <c r="E3805" s="136"/>
    </row>
    <row r="3806" spans="5:5" s="121" customFormat="1" ht="88.5" customHeight="1" x14ac:dyDescent="0.3">
      <c r="E3806" s="136"/>
    </row>
    <row r="3807" spans="5:5" s="121" customFormat="1" ht="88.5" customHeight="1" x14ac:dyDescent="0.3">
      <c r="E3807" s="136"/>
    </row>
    <row r="3808" spans="5:5" s="121" customFormat="1" ht="88.5" customHeight="1" x14ac:dyDescent="0.3">
      <c r="E3808" s="136"/>
    </row>
    <row r="3809" spans="5:5" s="121" customFormat="1" ht="88.5" customHeight="1" x14ac:dyDescent="0.3">
      <c r="E3809" s="136"/>
    </row>
    <row r="3810" spans="5:5" s="121" customFormat="1" ht="88.5" customHeight="1" x14ac:dyDescent="0.3">
      <c r="E3810" s="136"/>
    </row>
    <row r="3811" spans="5:5" s="121" customFormat="1" ht="88.5" customHeight="1" x14ac:dyDescent="0.3">
      <c r="E3811" s="136"/>
    </row>
    <row r="3812" spans="5:5" s="121" customFormat="1" ht="88.5" customHeight="1" x14ac:dyDescent="0.3">
      <c r="E3812" s="136"/>
    </row>
    <row r="3813" spans="5:5" s="121" customFormat="1" ht="88.5" customHeight="1" x14ac:dyDescent="0.3">
      <c r="E3813" s="136"/>
    </row>
    <row r="3814" spans="5:5" s="121" customFormat="1" ht="88.5" customHeight="1" x14ac:dyDescent="0.3">
      <c r="E3814" s="136"/>
    </row>
    <row r="3815" spans="5:5" s="121" customFormat="1" ht="88.5" customHeight="1" x14ac:dyDescent="0.3">
      <c r="E3815" s="136"/>
    </row>
    <row r="3816" spans="5:5" s="121" customFormat="1" ht="88.5" customHeight="1" x14ac:dyDescent="0.3">
      <c r="E3816" s="136"/>
    </row>
    <row r="3817" spans="5:5" s="121" customFormat="1" ht="88.5" customHeight="1" x14ac:dyDescent="0.3">
      <c r="E3817" s="136"/>
    </row>
    <row r="3818" spans="5:5" s="121" customFormat="1" ht="88.5" customHeight="1" x14ac:dyDescent="0.3">
      <c r="E3818" s="136"/>
    </row>
    <row r="3819" spans="5:5" s="121" customFormat="1" ht="88.5" customHeight="1" x14ac:dyDescent="0.3">
      <c r="E3819" s="136"/>
    </row>
    <row r="3820" spans="5:5" s="121" customFormat="1" ht="88.5" customHeight="1" x14ac:dyDescent="0.3">
      <c r="E3820" s="136"/>
    </row>
    <row r="3821" spans="5:5" s="121" customFormat="1" ht="88.5" customHeight="1" x14ac:dyDescent="0.3">
      <c r="E3821" s="136"/>
    </row>
    <row r="3822" spans="5:5" s="121" customFormat="1" ht="88.5" customHeight="1" x14ac:dyDescent="0.3">
      <c r="E3822" s="136"/>
    </row>
    <row r="3823" spans="5:5" s="121" customFormat="1" ht="88.5" customHeight="1" x14ac:dyDescent="0.3">
      <c r="E3823" s="136"/>
    </row>
    <row r="3824" spans="5:5" s="121" customFormat="1" ht="88.5" customHeight="1" x14ac:dyDescent="0.3">
      <c r="E3824" s="136"/>
    </row>
    <row r="3825" spans="5:5" s="121" customFormat="1" ht="88.5" customHeight="1" x14ac:dyDescent="0.3">
      <c r="E3825" s="136"/>
    </row>
    <row r="3826" spans="5:5" s="121" customFormat="1" ht="88.5" customHeight="1" x14ac:dyDescent="0.3">
      <c r="E3826" s="136"/>
    </row>
    <row r="3827" spans="5:5" s="121" customFormat="1" ht="88.5" customHeight="1" x14ac:dyDescent="0.3">
      <c r="E3827" s="136"/>
    </row>
    <row r="3828" spans="5:5" s="121" customFormat="1" ht="88.5" customHeight="1" x14ac:dyDescent="0.3">
      <c r="E3828" s="136"/>
    </row>
    <row r="3829" spans="5:5" s="121" customFormat="1" ht="88.5" customHeight="1" x14ac:dyDescent="0.3">
      <c r="E3829" s="136"/>
    </row>
    <row r="3830" spans="5:5" s="121" customFormat="1" ht="88.5" customHeight="1" x14ac:dyDescent="0.3">
      <c r="E3830" s="136"/>
    </row>
    <row r="3831" spans="5:5" s="121" customFormat="1" ht="88.5" customHeight="1" x14ac:dyDescent="0.3">
      <c r="E3831" s="136"/>
    </row>
    <row r="3832" spans="5:5" s="121" customFormat="1" ht="88.5" customHeight="1" x14ac:dyDescent="0.3">
      <c r="E3832" s="136"/>
    </row>
    <row r="3833" spans="5:5" s="121" customFormat="1" ht="88.5" customHeight="1" x14ac:dyDescent="0.3">
      <c r="E3833" s="136"/>
    </row>
    <row r="3834" spans="5:5" s="121" customFormat="1" ht="88.5" customHeight="1" x14ac:dyDescent="0.3">
      <c r="E3834" s="136"/>
    </row>
    <row r="3835" spans="5:5" s="121" customFormat="1" ht="88.5" customHeight="1" x14ac:dyDescent="0.3">
      <c r="E3835" s="136"/>
    </row>
    <row r="3836" spans="5:5" s="121" customFormat="1" ht="88.5" customHeight="1" x14ac:dyDescent="0.3">
      <c r="E3836" s="136"/>
    </row>
    <row r="3837" spans="5:5" s="121" customFormat="1" ht="88.5" customHeight="1" x14ac:dyDescent="0.3">
      <c r="E3837" s="136"/>
    </row>
    <row r="3838" spans="5:5" s="121" customFormat="1" ht="88.5" customHeight="1" x14ac:dyDescent="0.3">
      <c r="E3838" s="136"/>
    </row>
    <row r="3839" spans="5:5" s="121" customFormat="1" ht="88.5" customHeight="1" x14ac:dyDescent="0.3">
      <c r="E3839" s="136"/>
    </row>
    <row r="3840" spans="5:5" s="121" customFormat="1" ht="88.5" customHeight="1" x14ac:dyDescent="0.3">
      <c r="E3840" s="136"/>
    </row>
    <row r="3841" spans="5:5" s="121" customFormat="1" ht="88.5" customHeight="1" x14ac:dyDescent="0.3">
      <c r="E3841" s="136"/>
    </row>
    <row r="3842" spans="5:5" s="121" customFormat="1" ht="88.5" customHeight="1" x14ac:dyDescent="0.3">
      <c r="E3842" s="136"/>
    </row>
    <row r="3843" spans="5:5" s="121" customFormat="1" ht="88.5" customHeight="1" x14ac:dyDescent="0.3">
      <c r="E3843" s="136"/>
    </row>
    <row r="3844" spans="5:5" s="121" customFormat="1" ht="88.5" customHeight="1" x14ac:dyDescent="0.3">
      <c r="E3844" s="136"/>
    </row>
    <row r="3845" spans="5:5" s="121" customFormat="1" ht="88.5" customHeight="1" x14ac:dyDescent="0.3">
      <c r="E3845" s="136"/>
    </row>
    <row r="3846" spans="5:5" s="121" customFormat="1" ht="88.5" customHeight="1" x14ac:dyDescent="0.3">
      <c r="E3846" s="136"/>
    </row>
    <row r="3847" spans="5:5" s="121" customFormat="1" ht="88.5" customHeight="1" x14ac:dyDescent="0.3">
      <c r="E3847" s="136"/>
    </row>
    <row r="3848" spans="5:5" s="121" customFormat="1" ht="88.5" customHeight="1" x14ac:dyDescent="0.3">
      <c r="E3848" s="136"/>
    </row>
    <row r="3849" spans="5:5" s="121" customFormat="1" ht="88.5" customHeight="1" x14ac:dyDescent="0.3">
      <c r="E3849" s="136"/>
    </row>
    <row r="3850" spans="5:5" s="121" customFormat="1" ht="88.5" customHeight="1" x14ac:dyDescent="0.3">
      <c r="E3850" s="136"/>
    </row>
    <row r="3851" spans="5:5" s="121" customFormat="1" ht="88.5" customHeight="1" x14ac:dyDescent="0.3">
      <c r="E3851" s="136"/>
    </row>
    <row r="3852" spans="5:5" s="121" customFormat="1" ht="88.5" customHeight="1" x14ac:dyDescent="0.3">
      <c r="E3852" s="136"/>
    </row>
    <row r="3853" spans="5:5" s="121" customFormat="1" ht="88.5" customHeight="1" x14ac:dyDescent="0.3">
      <c r="E3853" s="136"/>
    </row>
    <row r="3854" spans="5:5" s="121" customFormat="1" ht="88.5" customHeight="1" x14ac:dyDescent="0.3">
      <c r="E3854" s="136"/>
    </row>
    <row r="3855" spans="5:5" s="121" customFormat="1" ht="88.5" customHeight="1" x14ac:dyDescent="0.3">
      <c r="E3855" s="136"/>
    </row>
    <row r="3856" spans="5:5" s="121" customFormat="1" ht="88.5" customHeight="1" x14ac:dyDescent="0.3">
      <c r="E3856" s="136"/>
    </row>
    <row r="3857" spans="5:5" s="121" customFormat="1" ht="88.5" customHeight="1" x14ac:dyDescent="0.3">
      <c r="E3857" s="136"/>
    </row>
    <row r="3858" spans="5:5" s="121" customFormat="1" ht="88.5" customHeight="1" x14ac:dyDescent="0.3">
      <c r="E3858" s="136"/>
    </row>
    <row r="3859" spans="5:5" s="121" customFormat="1" ht="88.5" customHeight="1" x14ac:dyDescent="0.3">
      <c r="E3859" s="136"/>
    </row>
    <row r="3860" spans="5:5" s="121" customFormat="1" ht="88.5" customHeight="1" x14ac:dyDescent="0.3">
      <c r="E3860" s="136"/>
    </row>
    <row r="3861" spans="5:5" s="121" customFormat="1" ht="88.5" customHeight="1" x14ac:dyDescent="0.3">
      <c r="E3861" s="136"/>
    </row>
    <row r="3862" spans="5:5" s="121" customFormat="1" ht="88.5" customHeight="1" x14ac:dyDescent="0.3">
      <c r="E3862" s="136"/>
    </row>
    <row r="3863" spans="5:5" s="121" customFormat="1" ht="88.5" customHeight="1" x14ac:dyDescent="0.3">
      <c r="E3863" s="136"/>
    </row>
    <row r="3864" spans="5:5" s="121" customFormat="1" ht="88.5" customHeight="1" x14ac:dyDescent="0.3">
      <c r="E3864" s="136"/>
    </row>
    <row r="3865" spans="5:5" s="121" customFormat="1" ht="88.5" customHeight="1" x14ac:dyDescent="0.3">
      <c r="E3865" s="136"/>
    </row>
    <row r="3866" spans="5:5" s="121" customFormat="1" ht="88.5" customHeight="1" x14ac:dyDescent="0.3">
      <c r="E3866" s="136"/>
    </row>
    <row r="3867" spans="5:5" s="121" customFormat="1" ht="88.5" customHeight="1" x14ac:dyDescent="0.3">
      <c r="E3867" s="136"/>
    </row>
    <row r="3868" spans="5:5" s="121" customFormat="1" ht="88.5" customHeight="1" x14ac:dyDescent="0.3">
      <c r="E3868" s="136"/>
    </row>
    <row r="3869" spans="5:5" s="121" customFormat="1" ht="88.5" customHeight="1" x14ac:dyDescent="0.3">
      <c r="E3869" s="136"/>
    </row>
    <row r="3870" spans="5:5" s="121" customFormat="1" ht="88.5" customHeight="1" x14ac:dyDescent="0.3">
      <c r="E3870" s="136"/>
    </row>
    <row r="3871" spans="5:5" s="121" customFormat="1" ht="88.5" customHeight="1" x14ac:dyDescent="0.3">
      <c r="E3871" s="136"/>
    </row>
    <row r="3872" spans="5:5" s="121" customFormat="1" ht="88.5" customHeight="1" x14ac:dyDescent="0.3">
      <c r="E3872" s="136"/>
    </row>
    <row r="3873" spans="5:5" s="121" customFormat="1" ht="88.5" customHeight="1" x14ac:dyDescent="0.3">
      <c r="E3873" s="136"/>
    </row>
    <row r="3874" spans="5:5" s="121" customFormat="1" ht="88.5" customHeight="1" x14ac:dyDescent="0.3">
      <c r="E3874" s="136"/>
    </row>
    <row r="3875" spans="5:5" s="121" customFormat="1" ht="88.5" customHeight="1" x14ac:dyDescent="0.3">
      <c r="E3875" s="136"/>
    </row>
    <row r="3876" spans="5:5" s="121" customFormat="1" ht="88.5" customHeight="1" x14ac:dyDescent="0.3">
      <c r="E3876" s="136"/>
    </row>
    <row r="3877" spans="5:5" s="121" customFormat="1" ht="88.5" customHeight="1" x14ac:dyDescent="0.3">
      <c r="E3877" s="136"/>
    </row>
    <row r="3878" spans="5:5" s="121" customFormat="1" ht="88.5" customHeight="1" x14ac:dyDescent="0.3">
      <c r="E3878" s="136"/>
    </row>
    <row r="3879" spans="5:5" s="121" customFormat="1" ht="88.5" customHeight="1" x14ac:dyDescent="0.3">
      <c r="E3879" s="136"/>
    </row>
    <row r="3880" spans="5:5" s="121" customFormat="1" ht="88.5" customHeight="1" x14ac:dyDescent="0.3">
      <c r="E3880" s="136"/>
    </row>
    <row r="3881" spans="5:5" s="121" customFormat="1" ht="88.5" customHeight="1" x14ac:dyDescent="0.3">
      <c r="E3881" s="136"/>
    </row>
    <row r="3882" spans="5:5" s="121" customFormat="1" ht="88.5" customHeight="1" x14ac:dyDescent="0.3">
      <c r="E3882" s="136"/>
    </row>
    <row r="3883" spans="5:5" s="121" customFormat="1" ht="88.5" customHeight="1" x14ac:dyDescent="0.3">
      <c r="E3883" s="136"/>
    </row>
    <row r="3884" spans="5:5" s="121" customFormat="1" ht="88.5" customHeight="1" x14ac:dyDescent="0.3">
      <c r="E3884" s="136"/>
    </row>
    <row r="3885" spans="5:5" s="121" customFormat="1" ht="88.5" customHeight="1" x14ac:dyDescent="0.3">
      <c r="E3885" s="136"/>
    </row>
    <row r="3886" spans="5:5" s="121" customFormat="1" ht="88.5" customHeight="1" x14ac:dyDescent="0.3">
      <c r="E3886" s="136"/>
    </row>
    <row r="3887" spans="5:5" s="121" customFormat="1" ht="88.5" customHeight="1" x14ac:dyDescent="0.3">
      <c r="E3887" s="136"/>
    </row>
    <row r="3888" spans="5:5" s="121" customFormat="1" ht="88.5" customHeight="1" x14ac:dyDescent="0.3">
      <c r="E3888" s="136"/>
    </row>
    <row r="3889" spans="5:5" s="121" customFormat="1" ht="88.5" customHeight="1" x14ac:dyDescent="0.3">
      <c r="E3889" s="136"/>
    </row>
    <row r="3890" spans="5:5" s="121" customFormat="1" ht="88.5" customHeight="1" x14ac:dyDescent="0.3">
      <c r="E3890" s="136"/>
    </row>
    <row r="3891" spans="5:5" s="121" customFormat="1" ht="88.5" customHeight="1" x14ac:dyDescent="0.3">
      <c r="E3891" s="136"/>
    </row>
    <row r="3892" spans="5:5" s="121" customFormat="1" ht="88.5" customHeight="1" x14ac:dyDescent="0.3">
      <c r="E3892" s="136"/>
    </row>
    <row r="3893" spans="5:5" s="121" customFormat="1" ht="88.5" customHeight="1" x14ac:dyDescent="0.3">
      <c r="E3893" s="136"/>
    </row>
    <row r="3894" spans="5:5" s="121" customFormat="1" ht="88.5" customHeight="1" x14ac:dyDescent="0.3">
      <c r="E3894" s="136"/>
    </row>
    <row r="3895" spans="5:5" s="121" customFormat="1" ht="88.5" customHeight="1" x14ac:dyDescent="0.3">
      <c r="E3895" s="136"/>
    </row>
    <row r="3896" spans="5:5" s="121" customFormat="1" ht="88.5" customHeight="1" x14ac:dyDescent="0.3">
      <c r="E3896" s="136"/>
    </row>
    <row r="3897" spans="5:5" s="121" customFormat="1" ht="88.5" customHeight="1" x14ac:dyDescent="0.3">
      <c r="E3897" s="136"/>
    </row>
    <row r="3898" spans="5:5" s="121" customFormat="1" ht="88.5" customHeight="1" x14ac:dyDescent="0.3">
      <c r="E3898" s="136"/>
    </row>
    <row r="3899" spans="5:5" s="121" customFormat="1" ht="88.5" customHeight="1" x14ac:dyDescent="0.3">
      <c r="E3899" s="136"/>
    </row>
    <row r="3900" spans="5:5" s="121" customFormat="1" ht="88.5" customHeight="1" x14ac:dyDescent="0.3">
      <c r="E3900" s="136"/>
    </row>
    <row r="3901" spans="5:5" s="121" customFormat="1" ht="88.5" customHeight="1" x14ac:dyDescent="0.3">
      <c r="E3901" s="136"/>
    </row>
    <row r="3902" spans="5:5" s="121" customFormat="1" ht="88.5" customHeight="1" x14ac:dyDescent="0.3">
      <c r="E3902" s="136"/>
    </row>
    <row r="3903" spans="5:5" s="121" customFormat="1" ht="88.5" customHeight="1" x14ac:dyDescent="0.3">
      <c r="E3903" s="136"/>
    </row>
    <row r="3904" spans="5:5" s="121" customFormat="1" ht="88.5" customHeight="1" x14ac:dyDescent="0.3">
      <c r="E3904" s="136"/>
    </row>
    <row r="3905" spans="5:5" s="121" customFormat="1" ht="88.5" customHeight="1" x14ac:dyDescent="0.3">
      <c r="E3905" s="136"/>
    </row>
    <row r="3906" spans="5:5" s="121" customFormat="1" ht="88.5" customHeight="1" x14ac:dyDescent="0.3">
      <c r="E3906" s="136"/>
    </row>
    <row r="3907" spans="5:5" s="121" customFormat="1" ht="88.5" customHeight="1" x14ac:dyDescent="0.3">
      <c r="E3907" s="136"/>
    </row>
    <row r="3908" spans="5:5" s="121" customFormat="1" ht="88.5" customHeight="1" x14ac:dyDescent="0.3">
      <c r="E3908" s="136"/>
    </row>
    <row r="3909" spans="5:5" s="121" customFormat="1" ht="88.5" customHeight="1" x14ac:dyDescent="0.3">
      <c r="E3909" s="136"/>
    </row>
    <row r="3910" spans="5:5" s="121" customFormat="1" ht="88.5" customHeight="1" x14ac:dyDescent="0.3">
      <c r="E3910" s="136"/>
    </row>
    <row r="3911" spans="5:5" s="121" customFormat="1" ht="88.5" customHeight="1" x14ac:dyDescent="0.3">
      <c r="E3911" s="136"/>
    </row>
    <row r="3912" spans="5:5" s="121" customFormat="1" ht="88.5" customHeight="1" x14ac:dyDescent="0.3">
      <c r="E3912" s="136"/>
    </row>
    <row r="3913" spans="5:5" s="121" customFormat="1" ht="88.5" customHeight="1" x14ac:dyDescent="0.3">
      <c r="E3913" s="136"/>
    </row>
    <row r="3914" spans="5:5" s="121" customFormat="1" ht="88.5" customHeight="1" x14ac:dyDescent="0.3">
      <c r="E3914" s="136"/>
    </row>
    <row r="3915" spans="5:5" s="121" customFormat="1" ht="88.5" customHeight="1" x14ac:dyDescent="0.3">
      <c r="E3915" s="136"/>
    </row>
    <row r="3916" spans="5:5" s="121" customFormat="1" ht="88.5" customHeight="1" x14ac:dyDescent="0.3">
      <c r="E3916" s="136"/>
    </row>
    <row r="3917" spans="5:5" s="121" customFormat="1" ht="88.5" customHeight="1" x14ac:dyDescent="0.3">
      <c r="E3917" s="136"/>
    </row>
    <row r="3918" spans="5:5" s="121" customFormat="1" ht="88.5" customHeight="1" x14ac:dyDescent="0.3">
      <c r="E3918" s="136"/>
    </row>
    <row r="3919" spans="5:5" s="121" customFormat="1" ht="88.5" customHeight="1" x14ac:dyDescent="0.3">
      <c r="E3919" s="136"/>
    </row>
    <row r="3920" spans="5:5" s="121" customFormat="1" ht="88.5" customHeight="1" x14ac:dyDescent="0.3">
      <c r="E3920" s="136"/>
    </row>
    <row r="3921" spans="5:5" s="121" customFormat="1" ht="88.5" customHeight="1" x14ac:dyDescent="0.3">
      <c r="E3921" s="136"/>
    </row>
    <row r="3922" spans="5:5" s="121" customFormat="1" ht="88.5" customHeight="1" x14ac:dyDescent="0.3">
      <c r="E3922" s="136"/>
    </row>
    <row r="3923" spans="5:5" s="121" customFormat="1" ht="88.5" customHeight="1" x14ac:dyDescent="0.3">
      <c r="E3923" s="136"/>
    </row>
    <row r="3924" spans="5:5" s="121" customFormat="1" ht="88.5" customHeight="1" x14ac:dyDescent="0.3">
      <c r="E3924" s="136"/>
    </row>
    <row r="3925" spans="5:5" s="121" customFormat="1" ht="88.5" customHeight="1" x14ac:dyDescent="0.3">
      <c r="E3925" s="136"/>
    </row>
    <row r="3926" spans="5:5" s="121" customFormat="1" ht="88.5" customHeight="1" x14ac:dyDescent="0.3">
      <c r="E3926" s="136"/>
    </row>
    <row r="3927" spans="5:5" s="121" customFormat="1" ht="88.5" customHeight="1" x14ac:dyDescent="0.3">
      <c r="E3927" s="136"/>
    </row>
    <row r="3928" spans="5:5" s="121" customFormat="1" ht="88.5" customHeight="1" x14ac:dyDescent="0.3">
      <c r="E3928" s="136"/>
    </row>
    <row r="3929" spans="5:5" s="121" customFormat="1" ht="88.5" customHeight="1" x14ac:dyDescent="0.3">
      <c r="E3929" s="136"/>
    </row>
    <row r="3930" spans="5:5" s="121" customFormat="1" ht="88.5" customHeight="1" x14ac:dyDescent="0.3">
      <c r="E3930" s="136"/>
    </row>
    <row r="3931" spans="5:5" s="121" customFormat="1" ht="88.5" customHeight="1" x14ac:dyDescent="0.3">
      <c r="E3931" s="136"/>
    </row>
    <row r="3932" spans="5:5" s="121" customFormat="1" ht="88.5" customHeight="1" x14ac:dyDescent="0.3">
      <c r="E3932" s="136"/>
    </row>
    <row r="3933" spans="5:5" s="121" customFormat="1" ht="88.5" customHeight="1" x14ac:dyDescent="0.3">
      <c r="E3933" s="136"/>
    </row>
    <row r="3934" spans="5:5" s="121" customFormat="1" ht="88.5" customHeight="1" x14ac:dyDescent="0.3">
      <c r="E3934" s="136"/>
    </row>
    <row r="3935" spans="5:5" s="121" customFormat="1" ht="88.5" customHeight="1" x14ac:dyDescent="0.3">
      <c r="E3935" s="136"/>
    </row>
    <row r="3936" spans="5:5" s="121" customFormat="1" ht="88.5" customHeight="1" x14ac:dyDescent="0.3">
      <c r="E3936" s="136"/>
    </row>
    <row r="3937" spans="5:5" s="121" customFormat="1" ht="88.5" customHeight="1" x14ac:dyDescent="0.3">
      <c r="E3937" s="136"/>
    </row>
    <row r="3938" spans="5:5" s="121" customFormat="1" ht="88.5" customHeight="1" x14ac:dyDescent="0.3">
      <c r="E3938" s="136"/>
    </row>
    <row r="3939" spans="5:5" s="121" customFormat="1" ht="88.5" customHeight="1" x14ac:dyDescent="0.3">
      <c r="E3939" s="136"/>
    </row>
    <row r="3940" spans="5:5" s="121" customFormat="1" ht="88.5" customHeight="1" x14ac:dyDescent="0.3">
      <c r="E3940" s="136"/>
    </row>
    <row r="3941" spans="5:5" s="121" customFormat="1" ht="88.5" customHeight="1" x14ac:dyDescent="0.3">
      <c r="E3941" s="136"/>
    </row>
    <row r="3942" spans="5:5" s="121" customFormat="1" ht="88.5" customHeight="1" x14ac:dyDescent="0.3">
      <c r="E3942" s="136"/>
    </row>
    <row r="3943" spans="5:5" s="121" customFormat="1" ht="88.5" customHeight="1" x14ac:dyDescent="0.3">
      <c r="E3943" s="136"/>
    </row>
    <row r="3944" spans="5:5" s="121" customFormat="1" ht="88.5" customHeight="1" x14ac:dyDescent="0.3">
      <c r="E3944" s="136"/>
    </row>
    <row r="3945" spans="5:5" s="121" customFormat="1" ht="88.5" customHeight="1" x14ac:dyDescent="0.3">
      <c r="E3945" s="136"/>
    </row>
    <row r="3946" spans="5:5" s="121" customFormat="1" ht="88.5" customHeight="1" x14ac:dyDescent="0.3">
      <c r="E3946" s="136"/>
    </row>
    <row r="3947" spans="5:5" s="121" customFormat="1" ht="88.5" customHeight="1" x14ac:dyDescent="0.3">
      <c r="E3947" s="136"/>
    </row>
    <row r="3948" spans="5:5" s="121" customFormat="1" ht="88.5" customHeight="1" x14ac:dyDescent="0.3">
      <c r="E3948" s="136"/>
    </row>
    <row r="3949" spans="5:5" s="121" customFormat="1" ht="88.5" customHeight="1" x14ac:dyDescent="0.3">
      <c r="E3949" s="136"/>
    </row>
    <row r="3950" spans="5:5" s="121" customFormat="1" ht="88.5" customHeight="1" x14ac:dyDescent="0.3">
      <c r="E3950" s="136"/>
    </row>
    <row r="3951" spans="5:5" s="121" customFormat="1" ht="88.5" customHeight="1" x14ac:dyDescent="0.3">
      <c r="E3951" s="136"/>
    </row>
    <row r="3952" spans="5:5" s="121" customFormat="1" ht="88.5" customHeight="1" x14ac:dyDescent="0.3">
      <c r="E3952" s="136"/>
    </row>
    <row r="3953" spans="5:5" s="121" customFormat="1" ht="88.5" customHeight="1" x14ac:dyDescent="0.3">
      <c r="E3953" s="136"/>
    </row>
    <row r="3954" spans="5:5" s="121" customFormat="1" ht="88.5" customHeight="1" x14ac:dyDescent="0.3">
      <c r="E3954" s="136"/>
    </row>
    <row r="3955" spans="5:5" s="121" customFormat="1" ht="88.5" customHeight="1" x14ac:dyDescent="0.3">
      <c r="E3955" s="136"/>
    </row>
    <row r="3956" spans="5:5" s="121" customFormat="1" ht="88.5" customHeight="1" x14ac:dyDescent="0.3">
      <c r="E3956" s="136"/>
    </row>
    <row r="3957" spans="5:5" s="121" customFormat="1" ht="88.5" customHeight="1" x14ac:dyDescent="0.3">
      <c r="E3957" s="136"/>
    </row>
    <row r="3958" spans="5:5" s="121" customFormat="1" ht="88.5" customHeight="1" x14ac:dyDescent="0.3">
      <c r="E3958" s="136"/>
    </row>
    <row r="3959" spans="5:5" s="121" customFormat="1" ht="88.5" customHeight="1" x14ac:dyDescent="0.3">
      <c r="E3959" s="136"/>
    </row>
    <row r="3960" spans="5:5" s="121" customFormat="1" ht="88.5" customHeight="1" x14ac:dyDescent="0.3">
      <c r="E3960" s="136"/>
    </row>
    <row r="3961" spans="5:5" s="121" customFormat="1" ht="88.5" customHeight="1" x14ac:dyDescent="0.3">
      <c r="E3961" s="136"/>
    </row>
    <row r="3962" spans="5:5" s="121" customFormat="1" ht="88.5" customHeight="1" x14ac:dyDescent="0.3">
      <c r="E3962" s="136"/>
    </row>
    <row r="3963" spans="5:5" s="121" customFormat="1" ht="88.5" customHeight="1" x14ac:dyDescent="0.3">
      <c r="E3963" s="136"/>
    </row>
    <row r="3964" spans="5:5" s="121" customFormat="1" ht="88.5" customHeight="1" x14ac:dyDescent="0.3">
      <c r="E3964" s="136"/>
    </row>
    <row r="3965" spans="5:5" s="121" customFormat="1" ht="88.5" customHeight="1" x14ac:dyDescent="0.3">
      <c r="E3965" s="136"/>
    </row>
    <row r="3966" spans="5:5" s="121" customFormat="1" ht="88.5" customHeight="1" x14ac:dyDescent="0.3">
      <c r="E3966" s="136"/>
    </row>
    <row r="3967" spans="5:5" s="121" customFormat="1" ht="88.5" customHeight="1" x14ac:dyDescent="0.3">
      <c r="E3967" s="136"/>
    </row>
    <row r="3968" spans="5:5" s="121" customFormat="1" ht="88.5" customHeight="1" x14ac:dyDescent="0.3">
      <c r="E3968" s="136"/>
    </row>
    <row r="3969" spans="5:5" s="121" customFormat="1" ht="88.5" customHeight="1" x14ac:dyDescent="0.3">
      <c r="E3969" s="136"/>
    </row>
    <row r="3970" spans="5:5" s="121" customFormat="1" ht="88.5" customHeight="1" x14ac:dyDescent="0.3">
      <c r="E3970" s="136"/>
    </row>
    <row r="3971" spans="5:5" s="121" customFormat="1" ht="88.5" customHeight="1" x14ac:dyDescent="0.3">
      <c r="E3971" s="136"/>
    </row>
    <row r="3972" spans="5:5" s="121" customFormat="1" ht="88.5" customHeight="1" x14ac:dyDescent="0.3">
      <c r="E3972" s="136"/>
    </row>
    <row r="3973" spans="5:5" s="121" customFormat="1" ht="88.5" customHeight="1" x14ac:dyDescent="0.3">
      <c r="E3973" s="136"/>
    </row>
    <row r="3974" spans="5:5" s="121" customFormat="1" ht="88.5" customHeight="1" x14ac:dyDescent="0.3">
      <c r="E3974" s="136"/>
    </row>
    <row r="3975" spans="5:5" s="121" customFormat="1" ht="88.5" customHeight="1" x14ac:dyDescent="0.3">
      <c r="E3975" s="136"/>
    </row>
    <row r="3976" spans="5:5" s="121" customFormat="1" ht="88.5" customHeight="1" x14ac:dyDescent="0.3">
      <c r="E3976" s="136"/>
    </row>
    <row r="3977" spans="5:5" s="121" customFormat="1" ht="88.5" customHeight="1" x14ac:dyDescent="0.3">
      <c r="E3977" s="136"/>
    </row>
    <row r="3978" spans="5:5" s="121" customFormat="1" ht="88.5" customHeight="1" x14ac:dyDescent="0.3">
      <c r="E3978" s="136"/>
    </row>
    <row r="3979" spans="5:5" s="121" customFormat="1" ht="88.5" customHeight="1" x14ac:dyDescent="0.3">
      <c r="E3979" s="136"/>
    </row>
    <row r="3980" spans="5:5" s="121" customFormat="1" ht="88.5" customHeight="1" x14ac:dyDescent="0.3">
      <c r="E3980" s="136"/>
    </row>
    <row r="3981" spans="5:5" s="121" customFormat="1" ht="88.5" customHeight="1" x14ac:dyDescent="0.3">
      <c r="E3981" s="136"/>
    </row>
    <row r="3982" spans="5:5" s="121" customFormat="1" ht="88.5" customHeight="1" x14ac:dyDescent="0.3">
      <c r="E3982" s="136"/>
    </row>
    <row r="3983" spans="5:5" s="121" customFormat="1" ht="88.5" customHeight="1" x14ac:dyDescent="0.3">
      <c r="E3983" s="136"/>
    </row>
    <row r="3984" spans="5:5" s="121" customFormat="1" ht="88.5" customHeight="1" x14ac:dyDescent="0.3">
      <c r="E3984" s="136"/>
    </row>
    <row r="3985" spans="5:5" s="121" customFormat="1" ht="88.5" customHeight="1" x14ac:dyDescent="0.3">
      <c r="E3985" s="136"/>
    </row>
    <row r="3986" spans="5:5" s="121" customFormat="1" ht="88.5" customHeight="1" x14ac:dyDescent="0.3">
      <c r="E3986" s="136"/>
    </row>
    <row r="3987" spans="5:5" s="121" customFormat="1" ht="88.5" customHeight="1" x14ac:dyDescent="0.3">
      <c r="E3987" s="136"/>
    </row>
    <row r="3988" spans="5:5" s="121" customFormat="1" ht="88.5" customHeight="1" x14ac:dyDescent="0.3">
      <c r="E3988" s="136"/>
    </row>
    <row r="3989" spans="5:5" s="121" customFormat="1" ht="88.5" customHeight="1" x14ac:dyDescent="0.3">
      <c r="E3989" s="136"/>
    </row>
    <row r="3990" spans="5:5" s="121" customFormat="1" ht="88.5" customHeight="1" x14ac:dyDescent="0.3">
      <c r="E3990" s="136"/>
    </row>
    <row r="3991" spans="5:5" s="121" customFormat="1" ht="88.5" customHeight="1" x14ac:dyDescent="0.3">
      <c r="E3991" s="136"/>
    </row>
    <row r="3992" spans="5:5" s="121" customFormat="1" ht="88.5" customHeight="1" x14ac:dyDescent="0.3">
      <c r="E3992" s="136"/>
    </row>
    <row r="3993" spans="5:5" s="121" customFormat="1" ht="88.5" customHeight="1" x14ac:dyDescent="0.3">
      <c r="E3993" s="136"/>
    </row>
    <row r="3994" spans="5:5" s="121" customFormat="1" ht="88.5" customHeight="1" x14ac:dyDescent="0.3">
      <c r="E3994" s="136"/>
    </row>
    <row r="3995" spans="5:5" s="121" customFormat="1" ht="88.5" customHeight="1" x14ac:dyDescent="0.3">
      <c r="E3995" s="136"/>
    </row>
    <row r="3996" spans="5:5" s="121" customFormat="1" ht="88.5" customHeight="1" x14ac:dyDescent="0.3">
      <c r="E3996" s="136"/>
    </row>
    <row r="3997" spans="5:5" s="121" customFormat="1" ht="88.5" customHeight="1" x14ac:dyDescent="0.3">
      <c r="E3997" s="136"/>
    </row>
    <row r="3998" spans="5:5" s="121" customFormat="1" ht="88.5" customHeight="1" x14ac:dyDescent="0.3">
      <c r="E3998" s="136"/>
    </row>
    <row r="3999" spans="5:5" s="121" customFormat="1" ht="88.5" customHeight="1" x14ac:dyDescent="0.3">
      <c r="E3999" s="136"/>
    </row>
    <row r="4000" spans="5:5" s="121" customFormat="1" ht="88.5" customHeight="1" x14ac:dyDescent="0.3">
      <c r="E4000" s="136"/>
    </row>
    <row r="4001" spans="5:5" s="121" customFormat="1" ht="88.5" customHeight="1" x14ac:dyDescent="0.3">
      <c r="E4001" s="136"/>
    </row>
    <row r="4002" spans="5:5" s="121" customFormat="1" ht="88.5" customHeight="1" x14ac:dyDescent="0.3">
      <c r="E4002" s="136"/>
    </row>
    <row r="4003" spans="5:5" s="121" customFormat="1" ht="88.5" customHeight="1" x14ac:dyDescent="0.3">
      <c r="E4003" s="136"/>
    </row>
    <row r="4004" spans="5:5" s="121" customFormat="1" ht="88.5" customHeight="1" x14ac:dyDescent="0.3">
      <c r="E4004" s="136"/>
    </row>
    <row r="4005" spans="5:5" s="121" customFormat="1" ht="88.5" customHeight="1" x14ac:dyDescent="0.3">
      <c r="E4005" s="136"/>
    </row>
    <row r="4006" spans="5:5" s="121" customFormat="1" ht="88.5" customHeight="1" x14ac:dyDescent="0.3">
      <c r="E4006" s="136"/>
    </row>
    <row r="4007" spans="5:5" s="121" customFormat="1" ht="88.5" customHeight="1" x14ac:dyDescent="0.3">
      <c r="E4007" s="136"/>
    </row>
    <row r="4008" spans="5:5" s="121" customFormat="1" ht="88.5" customHeight="1" x14ac:dyDescent="0.3">
      <c r="E4008" s="136"/>
    </row>
    <row r="4009" spans="5:5" s="121" customFormat="1" ht="88.5" customHeight="1" x14ac:dyDescent="0.3">
      <c r="E4009" s="136"/>
    </row>
    <row r="4010" spans="5:5" s="121" customFormat="1" ht="88.5" customHeight="1" x14ac:dyDescent="0.3">
      <c r="E4010" s="136"/>
    </row>
    <row r="4011" spans="5:5" s="121" customFormat="1" ht="88.5" customHeight="1" x14ac:dyDescent="0.3">
      <c r="E4011" s="136"/>
    </row>
    <row r="4012" spans="5:5" s="121" customFormat="1" ht="88.5" customHeight="1" x14ac:dyDescent="0.3">
      <c r="E4012" s="136"/>
    </row>
    <row r="4013" spans="5:5" s="121" customFormat="1" ht="88.5" customHeight="1" x14ac:dyDescent="0.3">
      <c r="E4013" s="136"/>
    </row>
    <row r="4014" spans="5:5" s="121" customFormat="1" ht="88.5" customHeight="1" x14ac:dyDescent="0.3">
      <c r="E4014" s="136"/>
    </row>
    <row r="4015" spans="5:5" s="121" customFormat="1" ht="88.5" customHeight="1" x14ac:dyDescent="0.3">
      <c r="E4015" s="136"/>
    </row>
    <row r="4016" spans="5:5" s="121" customFormat="1" ht="88.5" customHeight="1" x14ac:dyDescent="0.3">
      <c r="E4016" s="136"/>
    </row>
    <row r="4017" spans="5:5" s="121" customFormat="1" ht="88.5" customHeight="1" x14ac:dyDescent="0.3">
      <c r="E4017" s="136"/>
    </row>
    <row r="4018" spans="5:5" s="121" customFormat="1" ht="88.5" customHeight="1" x14ac:dyDescent="0.3">
      <c r="E4018" s="136"/>
    </row>
    <row r="4019" spans="5:5" s="121" customFormat="1" ht="88.5" customHeight="1" x14ac:dyDescent="0.3">
      <c r="E4019" s="136"/>
    </row>
    <row r="4020" spans="5:5" s="121" customFormat="1" ht="88.5" customHeight="1" x14ac:dyDescent="0.3">
      <c r="E4020" s="136"/>
    </row>
    <row r="4021" spans="5:5" s="121" customFormat="1" ht="88.5" customHeight="1" x14ac:dyDescent="0.3">
      <c r="E4021" s="136"/>
    </row>
    <row r="4022" spans="5:5" s="121" customFormat="1" ht="88.5" customHeight="1" x14ac:dyDescent="0.3">
      <c r="E4022" s="136"/>
    </row>
    <row r="4023" spans="5:5" s="121" customFormat="1" ht="88.5" customHeight="1" x14ac:dyDescent="0.3">
      <c r="E4023" s="136"/>
    </row>
    <row r="4024" spans="5:5" s="121" customFormat="1" ht="88.5" customHeight="1" x14ac:dyDescent="0.3">
      <c r="E4024" s="136"/>
    </row>
    <row r="4025" spans="5:5" s="121" customFormat="1" ht="88.5" customHeight="1" x14ac:dyDescent="0.3">
      <c r="E4025" s="136"/>
    </row>
    <row r="4026" spans="5:5" s="121" customFormat="1" ht="88.5" customHeight="1" x14ac:dyDescent="0.3">
      <c r="E4026" s="136"/>
    </row>
    <row r="4027" spans="5:5" s="121" customFormat="1" ht="88.5" customHeight="1" x14ac:dyDescent="0.3">
      <c r="E4027" s="136"/>
    </row>
    <row r="4028" spans="5:5" s="121" customFormat="1" ht="88.5" customHeight="1" x14ac:dyDescent="0.3">
      <c r="E4028" s="136"/>
    </row>
    <row r="4029" spans="5:5" s="121" customFormat="1" ht="88.5" customHeight="1" x14ac:dyDescent="0.3">
      <c r="E4029" s="136"/>
    </row>
    <row r="4030" spans="5:5" s="121" customFormat="1" ht="88.5" customHeight="1" x14ac:dyDescent="0.3">
      <c r="E4030" s="136"/>
    </row>
    <row r="4031" spans="5:5" s="121" customFormat="1" ht="88.5" customHeight="1" x14ac:dyDescent="0.3">
      <c r="E4031" s="136"/>
    </row>
    <row r="4032" spans="5:5" s="121" customFormat="1" ht="88.5" customHeight="1" x14ac:dyDescent="0.3">
      <c r="E4032" s="136"/>
    </row>
    <row r="4033" spans="5:5" s="121" customFormat="1" ht="88.5" customHeight="1" x14ac:dyDescent="0.3">
      <c r="E4033" s="136"/>
    </row>
    <row r="4034" spans="5:5" s="121" customFormat="1" ht="88.5" customHeight="1" x14ac:dyDescent="0.3">
      <c r="E4034" s="136"/>
    </row>
    <row r="4035" spans="5:5" s="121" customFormat="1" ht="88.5" customHeight="1" x14ac:dyDescent="0.3">
      <c r="E4035" s="136"/>
    </row>
    <row r="4036" spans="5:5" s="121" customFormat="1" ht="88.5" customHeight="1" x14ac:dyDescent="0.3">
      <c r="E4036" s="136"/>
    </row>
    <row r="4037" spans="5:5" s="121" customFormat="1" ht="88.5" customHeight="1" x14ac:dyDescent="0.3">
      <c r="E4037" s="136"/>
    </row>
    <row r="4038" spans="5:5" s="121" customFormat="1" ht="88.5" customHeight="1" x14ac:dyDescent="0.3">
      <c r="E4038" s="136"/>
    </row>
    <row r="4039" spans="5:5" s="121" customFormat="1" ht="88.5" customHeight="1" x14ac:dyDescent="0.3">
      <c r="E4039" s="136"/>
    </row>
    <row r="4040" spans="5:5" s="121" customFormat="1" ht="88.5" customHeight="1" x14ac:dyDescent="0.3">
      <c r="E4040" s="136"/>
    </row>
    <row r="4041" spans="5:5" s="121" customFormat="1" ht="88.5" customHeight="1" x14ac:dyDescent="0.3">
      <c r="E4041" s="136"/>
    </row>
    <row r="4042" spans="5:5" s="121" customFormat="1" ht="88.5" customHeight="1" x14ac:dyDescent="0.3">
      <c r="E4042" s="136"/>
    </row>
    <row r="4043" spans="5:5" s="121" customFormat="1" ht="88.5" customHeight="1" x14ac:dyDescent="0.3">
      <c r="E4043" s="136"/>
    </row>
    <row r="4044" spans="5:5" s="121" customFormat="1" ht="88.5" customHeight="1" x14ac:dyDescent="0.3">
      <c r="E4044" s="136"/>
    </row>
    <row r="4045" spans="5:5" s="121" customFormat="1" ht="88.5" customHeight="1" x14ac:dyDescent="0.3">
      <c r="E4045" s="136"/>
    </row>
    <row r="4046" spans="5:5" s="121" customFormat="1" ht="88.5" customHeight="1" x14ac:dyDescent="0.3">
      <c r="E4046" s="136"/>
    </row>
    <row r="4047" spans="5:5" s="121" customFormat="1" ht="88.5" customHeight="1" x14ac:dyDescent="0.3">
      <c r="E4047" s="136"/>
    </row>
    <row r="4048" spans="5:5" s="121" customFormat="1" ht="88.5" customHeight="1" x14ac:dyDescent="0.3">
      <c r="E4048" s="136"/>
    </row>
    <row r="4049" spans="5:5" s="121" customFormat="1" ht="88.5" customHeight="1" x14ac:dyDescent="0.3">
      <c r="E4049" s="136"/>
    </row>
    <row r="4050" spans="5:5" s="121" customFormat="1" ht="88.5" customHeight="1" x14ac:dyDescent="0.3">
      <c r="E4050" s="136"/>
    </row>
    <row r="4051" spans="5:5" s="121" customFormat="1" ht="88.5" customHeight="1" x14ac:dyDescent="0.3">
      <c r="E4051" s="136"/>
    </row>
    <row r="4052" spans="5:5" s="121" customFormat="1" ht="88.5" customHeight="1" x14ac:dyDescent="0.3">
      <c r="E4052" s="136"/>
    </row>
    <row r="4053" spans="5:5" s="121" customFormat="1" ht="88.5" customHeight="1" x14ac:dyDescent="0.3">
      <c r="E4053" s="136"/>
    </row>
    <row r="4054" spans="5:5" s="121" customFormat="1" ht="88.5" customHeight="1" x14ac:dyDescent="0.3">
      <c r="E4054" s="136"/>
    </row>
    <row r="4055" spans="5:5" s="121" customFormat="1" ht="88.5" customHeight="1" x14ac:dyDescent="0.3">
      <c r="E4055" s="136"/>
    </row>
    <row r="4056" spans="5:5" s="121" customFormat="1" ht="88.5" customHeight="1" x14ac:dyDescent="0.3">
      <c r="E4056" s="136"/>
    </row>
    <row r="4057" spans="5:5" s="121" customFormat="1" ht="88.5" customHeight="1" x14ac:dyDescent="0.3">
      <c r="E4057" s="136"/>
    </row>
    <row r="4058" spans="5:5" s="121" customFormat="1" ht="88.5" customHeight="1" x14ac:dyDescent="0.3">
      <c r="E4058" s="136"/>
    </row>
    <row r="4059" spans="5:5" s="121" customFormat="1" ht="88.5" customHeight="1" x14ac:dyDescent="0.3">
      <c r="E4059" s="136"/>
    </row>
    <row r="4060" spans="5:5" s="121" customFormat="1" ht="88.5" customHeight="1" x14ac:dyDescent="0.3">
      <c r="E4060" s="136"/>
    </row>
    <row r="4061" spans="5:5" s="121" customFormat="1" ht="88.5" customHeight="1" x14ac:dyDescent="0.3">
      <c r="E4061" s="136"/>
    </row>
    <row r="4062" spans="5:5" s="121" customFormat="1" ht="88.5" customHeight="1" x14ac:dyDescent="0.3">
      <c r="E4062" s="136"/>
    </row>
    <row r="4063" spans="5:5" s="121" customFormat="1" ht="88.5" customHeight="1" x14ac:dyDescent="0.3">
      <c r="E4063" s="136"/>
    </row>
    <row r="4064" spans="5:5" s="121" customFormat="1" ht="88.5" customHeight="1" x14ac:dyDescent="0.3">
      <c r="E4064" s="136"/>
    </row>
    <row r="4065" spans="5:5" s="121" customFormat="1" ht="88.5" customHeight="1" x14ac:dyDescent="0.3">
      <c r="E4065" s="136"/>
    </row>
    <row r="4066" spans="5:5" s="121" customFormat="1" ht="88.5" customHeight="1" x14ac:dyDescent="0.3">
      <c r="E4066" s="136"/>
    </row>
    <row r="4067" spans="5:5" s="121" customFormat="1" ht="88.5" customHeight="1" x14ac:dyDescent="0.3">
      <c r="E4067" s="136"/>
    </row>
    <row r="4068" spans="5:5" s="121" customFormat="1" ht="88.5" customHeight="1" x14ac:dyDescent="0.3">
      <c r="E4068" s="136"/>
    </row>
    <row r="4069" spans="5:5" s="121" customFormat="1" ht="88.5" customHeight="1" x14ac:dyDescent="0.3">
      <c r="E4069" s="136"/>
    </row>
    <row r="4070" spans="5:5" s="121" customFormat="1" ht="88.5" customHeight="1" x14ac:dyDescent="0.3">
      <c r="E4070" s="136"/>
    </row>
    <row r="4071" spans="5:5" s="121" customFormat="1" ht="88.5" customHeight="1" x14ac:dyDescent="0.3">
      <c r="E4071" s="136"/>
    </row>
    <row r="4072" spans="5:5" s="121" customFormat="1" ht="88.5" customHeight="1" x14ac:dyDescent="0.3">
      <c r="E4072" s="136"/>
    </row>
    <row r="4073" spans="5:5" s="121" customFormat="1" ht="88.5" customHeight="1" x14ac:dyDescent="0.3">
      <c r="E4073" s="136"/>
    </row>
    <row r="4074" spans="5:5" s="121" customFormat="1" ht="88.5" customHeight="1" x14ac:dyDescent="0.3">
      <c r="E4074" s="136"/>
    </row>
    <row r="4075" spans="5:5" s="121" customFormat="1" ht="88.5" customHeight="1" x14ac:dyDescent="0.3">
      <c r="E4075" s="136"/>
    </row>
    <row r="4076" spans="5:5" s="121" customFormat="1" ht="88.5" customHeight="1" x14ac:dyDescent="0.3">
      <c r="E4076" s="136"/>
    </row>
    <row r="4077" spans="5:5" s="121" customFormat="1" ht="88.5" customHeight="1" x14ac:dyDescent="0.3">
      <c r="E4077" s="136"/>
    </row>
    <row r="4078" spans="5:5" s="121" customFormat="1" ht="88.5" customHeight="1" x14ac:dyDescent="0.3">
      <c r="E4078" s="136"/>
    </row>
    <row r="4079" spans="5:5" s="121" customFormat="1" ht="88.5" customHeight="1" x14ac:dyDescent="0.3">
      <c r="E4079" s="136"/>
    </row>
    <row r="4080" spans="5:5" s="121" customFormat="1" ht="88.5" customHeight="1" x14ac:dyDescent="0.3">
      <c r="E4080" s="136"/>
    </row>
    <row r="4081" spans="5:5" s="121" customFormat="1" ht="88.5" customHeight="1" x14ac:dyDescent="0.3">
      <c r="E4081" s="136"/>
    </row>
    <row r="4082" spans="5:5" s="121" customFormat="1" ht="88.5" customHeight="1" x14ac:dyDescent="0.3">
      <c r="E4082" s="136"/>
    </row>
    <row r="4083" spans="5:5" s="121" customFormat="1" ht="88.5" customHeight="1" x14ac:dyDescent="0.3">
      <c r="E4083" s="136"/>
    </row>
    <row r="4084" spans="5:5" s="121" customFormat="1" ht="88.5" customHeight="1" x14ac:dyDescent="0.3">
      <c r="E4084" s="136"/>
    </row>
    <row r="4085" spans="5:5" s="121" customFormat="1" ht="88.5" customHeight="1" x14ac:dyDescent="0.3">
      <c r="E4085" s="136"/>
    </row>
    <row r="4086" spans="5:5" s="121" customFormat="1" ht="88.5" customHeight="1" x14ac:dyDescent="0.3">
      <c r="E4086" s="136"/>
    </row>
    <row r="4087" spans="5:5" s="121" customFormat="1" ht="88.5" customHeight="1" x14ac:dyDescent="0.3">
      <c r="E4087" s="136"/>
    </row>
    <row r="4088" spans="5:5" s="121" customFormat="1" ht="88.5" customHeight="1" x14ac:dyDescent="0.3">
      <c r="E4088" s="136"/>
    </row>
    <row r="4089" spans="5:5" s="121" customFormat="1" ht="88.5" customHeight="1" x14ac:dyDescent="0.3">
      <c r="E4089" s="136"/>
    </row>
    <row r="4090" spans="5:5" s="121" customFormat="1" ht="88.5" customHeight="1" x14ac:dyDescent="0.3">
      <c r="E4090" s="136"/>
    </row>
    <row r="4091" spans="5:5" s="121" customFormat="1" ht="88.5" customHeight="1" x14ac:dyDescent="0.3">
      <c r="E4091" s="136"/>
    </row>
    <row r="4092" spans="5:5" s="121" customFormat="1" ht="88.5" customHeight="1" x14ac:dyDescent="0.3">
      <c r="E4092" s="136"/>
    </row>
    <row r="4093" spans="5:5" s="121" customFormat="1" ht="88.5" customHeight="1" x14ac:dyDescent="0.3">
      <c r="E4093" s="136"/>
    </row>
    <row r="4094" spans="5:5" s="121" customFormat="1" ht="88.5" customHeight="1" x14ac:dyDescent="0.3">
      <c r="E4094" s="136"/>
    </row>
    <row r="4095" spans="5:5" s="121" customFormat="1" ht="88.5" customHeight="1" x14ac:dyDescent="0.3">
      <c r="E4095" s="136"/>
    </row>
    <row r="4096" spans="5:5" s="121" customFormat="1" ht="88.5" customHeight="1" x14ac:dyDescent="0.3">
      <c r="E4096" s="136"/>
    </row>
    <row r="4097" spans="5:5" s="121" customFormat="1" ht="88.5" customHeight="1" x14ac:dyDescent="0.3">
      <c r="E4097" s="136"/>
    </row>
    <row r="4098" spans="5:5" s="121" customFormat="1" ht="88.5" customHeight="1" x14ac:dyDescent="0.3">
      <c r="E4098" s="136"/>
    </row>
    <row r="4099" spans="5:5" s="121" customFormat="1" ht="88.5" customHeight="1" x14ac:dyDescent="0.3">
      <c r="E4099" s="136"/>
    </row>
    <row r="4100" spans="5:5" s="121" customFormat="1" ht="88.5" customHeight="1" x14ac:dyDescent="0.3">
      <c r="E4100" s="136"/>
    </row>
    <row r="4101" spans="5:5" s="121" customFormat="1" ht="88.5" customHeight="1" x14ac:dyDescent="0.3">
      <c r="E4101" s="136"/>
    </row>
    <row r="4102" spans="5:5" s="121" customFormat="1" ht="88.5" customHeight="1" x14ac:dyDescent="0.3">
      <c r="E4102" s="136"/>
    </row>
    <row r="4103" spans="5:5" s="121" customFormat="1" ht="88.5" customHeight="1" x14ac:dyDescent="0.3">
      <c r="E4103" s="136"/>
    </row>
    <row r="4104" spans="5:5" s="121" customFormat="1" ht="88.5" customHeight="1" x14ac:dyDescent="0.3">
      <c r="E4104" s="136"/>
    </row>
    <row r="4105" spans="5:5" s="121" customFormat="1" ht="88.5" customHeight="1" x14ac:dyDescent="0.3">
      <c r="E4105" s="136"/>
    </row>
    <row r="4106" spans="5:5" s="121" customFormat="1" ht="88.5" customHeight="1" x14ac:dyDescent="0.3">
      <c r="E4106" s="136"/>
    </row>
    <row r="4107" spans="5:5" s="121" customFormat="1" ht="88.5" customHeight="1" x14ac:dyDescent="0.3">
      <c r="E4107" s="136"/>
    </row>
    <row r="4108" spans="5:5" s="121" customFormat="1" ht="88.5" customHeight="1" x14ac:dyDescent="0.3">
      <c r="E4108" s="136"/>
    </row>
    <row r="4109" spans="5:5" s="121" customFormat="1" ht="88.5" customHeight="1" x14ac:dyDescent="0.3">
      <c r="E4109" s="136"/>
    </row>
    <row r="4110" spans="5:5" s="121" customFormat="1" ht="88.5" customHeight="1" x14ac:dyDescent="0.3">
      <c r="E4110" s="136"/>
    </row>
    <row r="4111" spans="5:5" s="121" customFormat="1" ht="88.5" customHeight="1" x14ac:dyDescent="0.3">
      <c r="E4111" s="136"/>
    </row>
    <row r="4112" spans="5:5" s="121" customFormat="1" ht="88.5" customHeight="1" x14ac:dyDescent="0.3">
      <c r="E4112" s="136"/>
    </row>
    <row r="4113" spans="5:5" s="121" customFormat="1" ht="88.5" customHeight="1" x14ac:dyDescent="0.3">
      <c r="E4113" s="136"/>
    </row>
    <row r="4114" spans="5:5" s="121" customFormat="1" ht="88.5" customHeight="1" x14ac:dyDescent="0.3">
      <c r="E4114" s="136"/>
    </row>
    <row r="4115" spans="5:5" s="121" customFormat="1" ht="88.5" customHeight="1" x14ac:dyDescent="0.3">
      <c r="E4115" s="136"/>
    </row>
    <row r="4116" spans="5:5" s="121" customFormat="1" ht="88.5" customHeight="1" x14ac:dyDescent="0.3">
      <c r="E4116" s="136"/>
    </row>
    <row r="4117" spans="5:5" s="121" customFormat="1" ht="88.5" customHeight="1" x14ac:dyDescent="0.3">
      <c r="E4117" s="136"/>
    </row>
    <row r="4118" spans="5:5" s="121" customFormat="1" ht="88.5" customHeight="1" x14ac:dyDescent="0.3">
      <c r="E4118" s="136"/>
    </row>
    <row r="4119" spans="5:5" s="121" customFormat="1" ht="88.5" customHeight="1" x14ac:dyDescent="0.3">
      <c r="E4119" s="136"/>
    </row>
    <row r="4120" spans="5:5" s="121" customFormat="1" ht="88.5" customHeight="1" x14ac:dyDescent="0.3">
      <c r="E4120" s="136"/>
    </row>
    <row r="4121" spans="5:5" s="121" customFormat="1" ht="88.5" customHeight="1" x14ac:dyDescent="0.3">
      <c r="E4121" s="136"/>
    </row>
    <row r="4122" spans="5:5" s="121" customFormat="1" ht="88.5" customHeight="1" x14ac:dyDescent="0.3">
      <c r="E4122" s="136"/>
    </row>
    <row r="4123" spans="5:5" s="121" customFormat="1" ht="88.5" customHeight="1" x14ac:dyDescent="0.3">
      <c r="E4123" s="136"/>
    </row>
    <row r="4124" spans="5:5" s="121" customFormat="1" ht="88.5" customHeight="1" x14ac:dyDescent="0.3">
      <c r="E4124" s="136"/>
    </row>
    <row r="4125" spans="5:5" s="121" customFormat="1" ht="88.5" customHeight="1" x14ac:dyDescent="0.3">
      <c r="E4125" s="136"/>
    </row>
    <row r="4126" spans="5:5" s="121" customFormat="1" ht="88.5" customHeight="1" x14ac:dyDescent="0.3">
      <c r="E4126" s="136"/>
    </row>
    <row r="4127" spans="5:5" s="121" customFormat="1" ht="88.5" customHeight="1" x14ac:dyDescent="0.3">
      <c r="E4127" s="136"/>
    </row>
    <row r="4128" spans="5:5" s="121" customFormat="1" ht="88.5" customHeight="1" x14ac:dyDescent="0.3">
      <c r="E4128" s="136"/>
    </row>
    <row r="4129" spans="5:5" s="121" customFormat="1" ht="88.5" customHeight="1" x14ac:dyDescent="0.3">
      <c r="E4129" s="136"/>
    </row>
    <row r="4130" spans="5:5" s="121" customFormat="1" ht="88.5" customHeight="1" x14ac:dyDescent="0.3">
      <c r="E4130" s="136"/>
    </row>
    <row r="4131" spans="5:5" s="121" customFormat="1" ht="88.5" customHeight="1" x14ac:dyDescent="0.3">
      <c r="E4131" s="136"/>
    </row>
    <row r="4132" spans="5:5" s="121" customFormat="1" ht="88.5" customHeight="1" x14ac:dyDescent="0.3">
      <c r="E4132" s="136"/>
    </row>
    <row r="4133" spans="5:5" s="121" customFormat="1" ht="88.5" customHeight="1" x14ac:dyDescent="0.3">
      <c r="E4133" s="136"/>
    </row>
    <row r="4134" spans="5:5" s="121" customFormat="1" ht="88.5" customHeight="1" x14ac:dyDescent="0.3">
      <c r="E4134" s="136"/>
    </row>
    <row r="4135" spans="5:5" s="121" customFormat="1" ht="88.5" customHeight="1" x14ac:dyDescent="0.3">
      <c r="E4135" s="136"/>
    </row>
    <row r="4136" spans="5:5" s="121" customFormat="1" ht="88.5" customHeight="1" x14ac:dyDescent="0.3">
      <c r="E4136" s="136"/>
    </row>
    <row r="4137" spans="5:5" s="121" customFormat="1" ht="88.5" customHeight="1" x14ac:dyDescent="0.3">
      <c r="E4137" s="136"/>
    </row>
    <row r="4138" spans="5:5" s="121" customFormat="1" ht="88.5" customHeight="1" x14ac:dyDescent="0.3">
      <c r="E4138" s="136"/>
    </row>
    <row r="4139" spans="5:5" s="121" customFormat="1" ht="88.5" customHeight="1" x14ac:dyDescent="0.3">
      <c r="E4139" s="136"/>
    </row>
    <row r="4140" spans="5:5" s="121" customFormat="1" ht="88.5" customHeight="1" x14ac:dyDescent="0.3">
      <c r="E4140" s="136"/>
    </row>
    <row r="4141" spans="5:5" s="121" customFormat="1" ht="88.5" customHeight="1" x14ac:dyDescent="0.3">
      <c r="E4141" s="136"/>
    </row>
    <row r="4142" spans="5:5" s="121" customFormat="1" ht="88.5" customHeight="1" x14ac:dyDescent="0.3">
      <c r="E4142" s="136"/>
    </row>
    <row r="4143" spans="5:5" s="121" customFormat="1" ht="88.5" customHeight="1" x14ac:dyDescent="0.3">
      <c r="E4143" s="136"/>
    </row>
    <row r="4144" spans="5:5" s="121" customFormat="1" ht="88.5" customHeight="1" x14ac:dyDescent="0.3">
      <c r="E4144" s="136"/>
    </row>
    <row r="4145" spans="5:5" s="121" customFormat="1" ht="88.5" customHeight="1" x14ac:dyDescent="0.3">
      <c r="E4145" s="136"/>
    </row>
    <row r="4146" spans="5:5" s="121" customFormat="1" ht="88.5" customHeight="1" x14ac:dyDescent="0.3">
      <c r="E4146" s="136"/>
    </row>
    <row r="4147" spans="5:5" s="121" customFormat="1" ht="88.5" customHeight="1" x14ac:dyDescent="0.3">
      <c r="E4147" s="136"/>
    </row>
    <row r="4148" spans="5:5" s="121" customFormat="1" ht="88.5" customHeight="1" x14ac:dyDescent="0.3">
      <c r="E4148" s="136"/>
    </row>
    <row r="4149" spans="5:5" s="121" customFormat="1" ht="88.5" customHeight="1" x14ac:dyDescent="0.3">
      <c r="E4149" s="136"/>
    </row>
    <row r="4150" spans="5:5" s="121" customFormat="1" ht="88.5" customHeight="1" x14ac:dyDescent="0.3">
      <c r="E4150" s="136"/>
    </row>
    <row r="4151" spans="5:5" s="121" customFormat="1" ht="88.5" customHeight="1" x14ac:dyDescent="0.3">
      <c r="E4151" s="136"/>
    </row>
    <row r="4152" spans="5:5" s="121" customFormat="1" ht="88.5" customHeight="1" x14ac:dyDescent="0.3">
      <c r="E4152" s="136"/>
    </row>
    <row r="4153" spans="5:5" s="121" customFormat="1" ht="88.5" customHeight="1" x14ac:dyDescent="0.3">
      <c r="E4153" s="136"/>
    </row>
    <row r="4154" spans="5:5" s="121" customFormat="1" ht="88.5" customHeight="1" x14ac:dyDescent="0.3">
      <c r="E4154" s="136"/>
    </row>
    <row r="4155" spans="5:5" s="121" customFormat="1" ht="88.5" customHeight="1" x14ac:dyDescent="0.3">
      <c r="E4155" s="136"/>
    </row>
    <row r="4156" spans="5:5" s="121" customFormat="1" ht="88.5" customHeight="1" x14ac:dyDescent="0.3">
      <c r="E4156" s="136"/>
    </row>
    <row r="4157" spans="5:5" s="121" customFormat="1" ht="88.5" customHeight="1" x14ac:dyDescent="0.3">
      <c r="E4157" s="136"/>
    </row>
    <row r="4158" spans="5:5" s="121" customFormat="1" ht="88.5" customHeight="1" x14ac:dyDescent="0.3">
      <c r="E4158" s="136"/>
    </row>
    <row r="4159" spans="5:5" s="121" customFormat="1" ht="88.5" customHeight="1" x14ac:dyDescent="0.3">
      <c r="E4159" s="136"/>
    </row>
    <row r="4160" spans="5:5" s="121" customFormat="1" ht="88.5" customHeight="1" x14ac:dyDescent="0.3">
      <c r="E4160" s="136"/>
    </row>
    <row r="4161" spans="5:5" s="121" customFormat="1" ht="88.5" customHeight="1" x14ac:dyDescent="0.3">
      <c r="E4161" s="136"/>
    </row>
    <row r="4162" spans="5:5" s="121" customFormat="1" ht="88.5" customHeight="1" x14ac:dyDescent="0.3">
      <c r="E4162" s="136"/>
    </row>
    <row r="4163" spans="5:5" s="121" customFormat="1" ht="88.5" customHeight="1" x14ac:dyDescent="0.3">
      <c r="E4163" s="136"/>
    </row>
    <row r="4164" spans="5:5" s="121" customFormat="1" ht="88.5" customHeight="1" x14ac:dyDescent="0.3">
      <c r="E4164" s="136"/>
    </row>
    <row r="4165" spans="5:5" s="121" customFormat="1" ht="88.5" customHeight="1" x14ac:dyDescent="0.3">
      <c r="E4165" s="136"/>
    </row>
    <row r="4166" spans="5:5" s="121" customFormat="1" ht="88.5" customHeight="1" x14ac:dyDescent="0.3">
      <c r="E4166" s="136"/>
    </row>
    <row r="4167" spans="5:5" s="121" customFormat="1" ht="88.5" customHeight="1" x14ac:dyDescent="0.3">
      <c r="E4167" s="136"/>
    </row>
    <row r="4168" spans="5:5" s="121" customFormat="1" ht="88.5" customHeight="1" x14ac:dyDescent="0.3">
      <c r="E4168" s="136"/>
    </row>
    <row r="4169" spans="5:5" s="121" customFormat="1" ht="88.5" customHeight="1" x14ac:dyDescent="0.3">
      <c r="E4169" s="136"/>
    </row>
    <row r="4170" spans="5:5" s="121" customFormat="1" ht="88.5" customHeight="1" x14ac:dyDescent="0.3">
      <c r="E4170" s="136"/>
    </row>
    <row r="4171" spans="5:5" s="121" customFormat="1" ht="88.5" customHeight="1" x14ac:dyDescent="0.3">
      <c r="E4171" s="136"/>
    </row>
    <row r="4172" spans="5:5" s="121" customFormat="1" ht="88.5" customHeight="1" x14ac:dyDescent="0.3">
      <c r="E4172" s="136"/>
    </row>
    <row r="4173" spans="5:5" s="121" customFormat="1" ht="88.5" customHeight="1" x14ac:dyDescent="0.3">
      <c r="E4173" s="136"/>
    </row>
    <row r="4174" spans="5:5" s="121" customFormat="1" ht="88.5" customHeight="1" x14ac:dyDescent="0.3">
      <c r="E4174" s="136"/>
    </row>
    <row r="4175" spans="5:5" s="121" customFormat="1" ht="88.5" customHeight="1" x14ac:dyDescent="0.3">
      <c r="E4175" s="136"/>
    </row>
    <row r="4176" spans="5:5" s="121" customFormat="1" ht="88.5" customHeight="1" x14ac:dyDescent="0.3">
      <c r="E4176" s="136"/>
    </row>
    <row r="4177" spans="5:5" s="121" customFormat="1" ht="88.5" customHeight="1" x14ac:dyDescent="0.3">
      <c r="E4177" s="136"/>
    </row>
    <row r="4178" spans="5:5" s="121" customFormat="1" ht="88.5" customHeight="1" x14ac:dyDescent="0.3">
      <c r="E4178" s="136"/>
    </row>
    <row r="4179" spans="5:5" s="121" customFormat="1" ht="88.5" customHeight="1" x14ac:dyDescent="0.3">
      <c r="E4179" s="136"/>
    </row>
    <row r="4180" spans="5:5" s="121" customFormat="1" ht="88.5" customHeight="1" x14ac:dyDescent="0.3">
      <c r="E4180" s="136"/>
    </row>
    <row r="4181" spans="5:5" s="121" customFormat="1" ht="88.5" customHeight="1" x14ac:dyDescent="0.3">
      <c r="E4181" s="136"/>
    </row>
    <row r="4182" spans="5:5" s="121" customFormat="1" ht="88.5" customHeight="1" x14ac:dyDescent="0.3">
      <c r="E4182" s="136"/>
    </row>
    <row r="4183" spans="5:5" s="121" customFormat="1" ht="88.5" customHeight="1" x14ac:dyDescent="0.3">
      <c r="E4183" s="136"/>
    </row>
    <row r="4184" spans="5:5" s="121" customFormat="1" ht="88.5" customHeight="1" x14ac:dyDescent="0.3">
      <c r="E4184" s="136"/>
    </row>
    <row r="4185" spans="5:5" s="121" customFormat="1" ht="88.5" customHeight="1" x14ac:dyDescent="0.3">
      <c r="E4185" s="136"/>
    </row>
    <row r="4186" spans="5:5" s="121" customFormat="1" ht="88.5" customHeight="1" x14ac:dyDescent="0.3">
      <c r="E4186" s="136"/>
    </row>
    <row r="4187" spans="5:5" s="121" customFormat="1" ht="88.5" customHeight="1" x14ac:dyDescent="0.3">
      <c r="E4187" s="136"/>
    </row>
    <row r="4188" spans="5:5" s="121" customFormat="1" ht="88.5" customHeight="1" x14ac:dyDescent="0.3">
      <c r="E4188" s="136"/>
    </row>
    <row r="4189" spans="5:5" s="121" customFormat="1" ht="88.5" customHeight="1" x14ac:dyDescent="0.3">
      <c r="E4189" s="136"/>
    </row>
    <row r="4190" spans="5:5" s="121" customFormat="1" ht="88.5" customHeight="1" x14ac:dyDescent="0.3">
      <c r="E4190" s="136"/>
    </row>
    <row r="4191" spans="5:5" s="121" customFormat="1" ht="88.5" customHeight="1" x14ac:dyDescent="0.3">
      <c r="E4191" s="136"/>
    </row>
    <row r="4192" spans="5:5" s="121" customFormat="1" ht="88.5" customHeight="1" x14ac:dyDescent="0.3">
      <c r="E4192" s="136"/>
    </row>
    <row r="4193" spans="5:5" s="121" customFormat="1" ht="88.5" customHeight="1" x14ac:dyDescent="0.3">
      <c r="E4193" s="136"/>
    </row>
    <row r="4194" spans="5:5" s="121" customFormat="1" ht="88.5" customHeight="1" x14ac:dyDescent="0.3">
      <c r="E4194" s="136"/>
    </row>
    <row r="4195" spans="5:5" s="121" customFormat="1" ht="88.5" customHeight="1" x14ac:dyDescent="0.3">
      <c r="E4195" s="136"/>
    </row>
    <row r="4196" spans="5:5" s="121" customFormat="1" ht="88.5" customHeight="1" x14ac:dyDescent="0.3">
      <c r="E4196" s="136"/>
    </row>
    <row r="4197" spans="5:5" s="121" customFormat="1" ht="88.5" customHeight="1" x14ac:dyDescent="0.3">
      <c r="E4197" s="136"/>
    </row>
    <row r="4198" spans="5:5" s="121" customFormat="1" ht="88.5" customHeight="1" x14ac:dyDescent="0.3">
      <c r="E4198" s="136"/>
    </row>
    <row r="4199" spans="5:5" s="121" customFormat="1" ht="88.5" customHeight="1" x14ac:dyDescent="0.3">
      <c r="E4199" s="136"/>
    </row>
    <row r="4200" spans="5:5" s="121" customFormat="1" ht="88.5" customHeight="1" x14ac:dyDescent="0.3">
      <c r="E4200" s="136"/>
    </row>
    <row r="4201" spans="5:5" s="121" customFormat="1" ht="88.5" customHeight="1" x14ac:dyDescent="0.3">
      <c r="E4201" s="136"/>
    </row>
    <row r="4202" spans="5:5" s="121" customFormat="1" ht="88.5" customHeight="1" x14ac:dyDescent="0.3">
      <c r="E4202" s="136"/>
    </row>
    <row r="4203" spans="5:5" s="121" customFormat="1" ht="88.5" customHeight="1" x14ac:dyDescent="0.3">
      <c r="E4203" s="136"/>
    </row>
    <row r="4204" spans="5:5" s="121" customFormat="1" ht="88.5" customHeight="1" x14ac:dyDescent="0.3">
      <c r="E4204" s="136"/>
    </row>
    <row r="4205" spans="5:5" s="121" customFormat="1" ht="88.5" customHeight="1" x14ac:dyDescent="0.3">
      <c r="E4205" s="136"/>
    </row>
    <row r="4206" spans="5:5" s="121" customFormat="1" ht="88.5" customHeight="1" x14ac:dyDescent="0.3">
      <c r="E4206" s="136"/>
    </row>
    <row r="4207" spans="5:5" s="121" customFormat="1" ht="88.5" customHeight="1" x14ac:dyDescent="0.3">
      <c r="E4207" s="136"/>
    </row>
    <row r="4208" spans="5:5" s="121" customFormat="1" ht="88.5" customHeight="1" x14ac:dyDescent="0.3">
      <c r="E4208" s="136"/>
    </row>
    <row r="4209" spans="5:5" s="121" customFormat="1" ht="88.5" customHeight="1" x14ac:dyDescent="0.3">
      <c r="E4209" s="136"/>
    </row>
    <row r="4210" spans="5:5" s="121" customFormat="1" ht="88.5" customHeight="1" x14ac:dyDescent="0.3">
      <c r="E4210" s="136"/>
    </row>
    <row r="4211" spans="5:5" s="121" customFormat="1" ht="88.5" customHeight="1" x14ac:dyDescent="0.3">
      <c r="E4211" s="136"/>
    </row>
    <row r="4212" spans="5:5" s="121" customFormat="1" ht="88.5" customHeight="1" x14ac:dyDescent="0.3">
      <c r="E4212" s="136"/>
    </row>
    <row r="4213" spans="5:5" s="121" customFormat="1" ht="88.5" customHeight="1" x14ac:dyDescent="0.3">
      <c r="E4213" s="136"/>
    </row>
    <row r="4214" spans="5:5" s="121" customFormat="1" ht="88.5" customHeight="1" x14ac:dyDescent="0.3">
      <c r="E4214" s="136"/>
    </row>
    <row r="4215" spans="5:5" s="121" customFormat="1" ht="88.5" customHeight="1" x14ac:dyDescent="0.3">
      <c r="E4215" s="136"/>
    </row>
    <row r="4216" spans="5:5" s="121" customFormat="1" ht="88.5" customHeight="1" x14ac:dyDescent="0.3">
      <c r="E4216" s="136"/>
    </row>
    <row r="4217" spans="5:5" s="121" customFormat="1" ht="88.5" customHeight="1" x14ac:dyDescent="0.3">
      <c r="E4217" s="136"/>
    </row>
    <row r="4218" spans="5:5" s="121" customFormat="1" ht="88.5" customHeight="1" x14ac:dyDescent="0.3">
      <c r="E4218" s="136"/>
    </row>
    <row r="4219" spans="5:5" s="121" customFormat="1" ht="88.5" customHeight="1" x14ac:dyDescent="0.3">
      <c r="E4219" s="136"/>
    </row>
    <row r="4220" spans="5:5" s="121" customFormat="1" ht="88.5" customHeight="1" x14ac:dyDescent="0.3">
      <c r="E4220" s="136"/>
    </row>
    <row r="4221" spans="5:5" s="121" customFormat="1" ht="88.5" customHeight="1" x14ac:dyDescent="0.3">
      <c r="E4221" s="136"/>
    </row>
    <row r="4222" spans="5:5" s="121" customFormat="1" ht="88.5" customHeight="1" x14ac:dyDescent="0.3">
      <c r="E4222" s="136"/>
    </row>
    <row r="4223" spans="5:5" s="121" customFormat="1" ht="88.5" customHeight="1" x14ac:dyDescent="0.3">
      <c r="E4223" s="136"/>
    </row>
    <row r="4224" spans="5:5" s="121" customFormat="1" ht="88.5" customHeight="1" x14ac:dyDescent="0.3">
      <c r="E4224" s="136"/>
    </row>
    <row r="4225" spans="5:5" s="121" customFormat="1" ht="88.5" customHeight="1" x14ac:dyDescent="0.3">
      <c r="E4225" s="136"/>
    </row>
    <row r="4226" spans="5:5" s="121" customFormat="1" ht="88.5" customHeight="1" x14ac:dyDescent="0.3">
      <c r="E4226" s="136"/>
    </row>
    <row r="4227" spans="5:5" s="121" customFormat="1" ht="88.5" customHeight="1" x14ac:dyDescent="0.3">
      <c r="E4227" s="136"/>
    </row>
    <row r="4228" spans="5:5" s="121" customFormat="1" ht="88.5" customHeight="1" x14ac:dyDescent="0.3">
      <c r="E4228" s="136"/>
    </row>
    <row r="4229" spans="5:5" s="121" customFormat="1" ht="88.5" customHeight="1" x14ac:dyDescent="0.3">
      <c r="E4229" s="136"/>
    </row>
    <row r="4230" spans="5:5" s="121" customFormat="1" ht="88.5" customHeight="1" x14ac:dyDescent="0.3">
      <c r="E4230" s="136"/>
    </row>
    <row r="4231" spans="5:5" s="121" customFormat="1" ht="88.5" customHeight="1" x14ac:dyDescent="0.3">
      <c r="E4231" s="136"/>
    </row>
    <row r="4232" spans="5:5" s="121" customFormat="1" ht="88.5" customHeight="1" x14ac:dyDescent="0.3">
      <c r="E4232" s="136"/>
    </row>
    <row r="4233" spans="5:5" s="121" customFormat="1" ht="88.5" customHeight="1" x14ac:dyDescent="0.3">
      <c r="E4233" s="136"/>
    </row>
    <row r="4234" spans="5:5" s="121" customFormat="1" ht="88.5" customHeight="1" x14ac:dyDescent="0.3">
      <c r="E4234" s="136"/>
    </row>
    <row r="4235" spans="5:5" s="121" customFormat="1" ht="88.5" customHeight="1" x14ac:dyDescent="0.3">
      <c r="E4235" s="136"/>
    </row>
    <row r="4236" spans="5:5" s="121" customFormat="1" ht="88.5" customHeight="1" x14ac:dyDescent="0.3">
      <c r="E4236" s="136"/>
    </row>
    <row r="4237" spans="5:5" s="121" customFormat="1" ht="88.5" customHeight="1" x14ac:dyDescent="0.3">
      <c r="E4237" s="136"/>
    </row>
    <row r="4238" spans="5:5" s="121" customFormat="1" ht="88.5" customHeight="1" x14ac:dyDescent="0.3">
      <c r="E4238" s="136"/>
    </row>
    <row r="4239" spans="5:5" s="121" customFormat="1" ht="88.5" customHeight="1" x14ac:dyDescent="0.3">
      <c r="E4239" s="136"/>
    </row>
    <row r="4240" spans="5:5" s="121" customFormat="1" ht="88.5" customHeight="1" x14ac:dyDescent="0.3">
      <c r="E4240" s="136"/>
    </row>
    <row r="4241" spans="5:5" s="121" customFormat="1" ht="88.5" customHeight="1" x14ac:dyDescent="0.3">
      <c r="E4241" s="136"/>
    </row>
    <row r="4242" spans="5:5" s="121" customFormat="1" ht="88.5" customHeight="1" x14ac:dyDescent="0.3">
      <c r="E4242" s="136"/>
    </row>
    <row r="4243" spans="5:5" s="121" customFormat="1" ht="88.5" customHeight="1" x14ac:dyDescent="0.3">
      <c r="E4243" s="136"/>
    </row>
    <row r="4244" spans="5:5" s="121" customFormat="1" ht="88.5" customHeight="1" x14ac:dyDescent="0.3">
      <c r="E4244" s="136"/>
    </row>
    <row r="4245" spans="5:5" s="121" customFormat="1" ht="88.5" customHeight="1" x14ac:dyDescent="0.3">
      <c r="E4245" s="136"/>
    </row>
    <row r="4246" spans="5:5" s="121" customFormat="1" ht="88.5" customHeight="1" x14ac:dyDescent="0.3">
      <c r="E4246" s="136"/>
    </row>
    <row r="4247" spans="5:5" s="121" customFormat="1" ht="88.5" customHeight="1" x14ac:dyDescent="0.3">
      <c r="E4247" s="136"/>
    </row>
    <row r="4248" spans="5:5" s="121" customFormat="1" ht="88.5" customHeight="1" x14ac:dyDescent="0.3">
      <c r="E4248" s="136"/>
    </row>
    <row r="4249" spans="5:5" s="121" customFormat="1" ht="88.5" customHeight="1" x14ac:dyDescent="0.3">
      <c r="E4249" s="136"/>
    </row>
    <row r="4250" spans="5:5" s="121" customFormat="1" ht="88.5" customHeight="1" x14ac:dyDescent="0.3">
      <c r="E4250" s="136"/>
    </row>
    <row r="4251" spans="5:5" s="121" customFormat="1" ht="88.5" customHeight="1" x14ac:dyDescent="0.3">
      <c r="E4251" s="136"/>
    </row>
    <row r="4252" spans="5:5" s="121" customFormat="1" ht="88.5" customHeight="1" x14ac:dyDescent="0.3">
      <c r="E4252" s="136"/>
    </row>
    <row r="4253" spans="5:5" s="121" customFormat="1" ht="88.5" customHeight="1" x14ac:dyDescent="0.3">
      <c r="E4253" s="136"/>
    </row>
    <row r="4254" spans="5:5" s="121" customFormat="1" ht="88.5" customHeight="1" x14ac:dyDescent="0.3">
      <c r="E4254" s="136"/>
    </row>
    <row r="4255" spans="5:5" s="121" customFormat="1" ht="88.5" customHeight="1" x14ac:dyDescent="0.3">
      <c r="E4255" s="136"/>
    </row>
    <row r="4256" spans="5:5" s="121" customFormat="1" ht="88.5" customHeight="1" x14ac:dyDescent="0.3">
      <c r="E4256" s="136"/>
    </row>
    <row r="4257" spans="5:5" s="121" customFormat="1" ht="88.5" customHeight="1" x14ac:dyDescent="0.3">
      <c r="E4257" s="136"/>
    </row>
    <row r="4258" spans="5:5" s="121" customFormat="1" ht="88.5" customHeight="1" x14ac:dyDescent="0.3">
      <c r="E4258" s="136"/>
    </row>
    <row r="4259" spans="5:5" s="121" customFormat="1" ht="88.5" customHeight="1" x14ac:dyDescent="0.3">
      <c r="E4259" s="136"/>
    </row>
    <row r="4260" spans="5:5" s="121" customFormat="1" ht="88.5" customHeight="1" x14ac:dyDescent="0.3">
      <c r="E4260" s="136"/>
    </row>
    <row r="4261" spans="5:5" s="121" customFormat="1" ht="88.5" customHeight="1" x14ac:dyDescent="0.3">
      <c r="E4261" s="136"/>
    </row>
    <row r="4262" spans="5:5" s="121" customFormat="1" ht="88.5" customHeight="1" x14ac:dyDescent="0.3">
      <c r="E4262" s="136"/>
    </row>
    <row r="4263" spans="5:5" s="121" customFormat="1" ht="88.5" customHeight="1" x14ac:dyDescent="0.3">
      <c r="E4263" s="136"/>
    </row>
    <row r="4264" spans="5:5" s="121" customFormat="1" ht="88.5" customHeight="1" x14ac:dyDescent="0.3">
      <c r="E4264" s="136"/>
    </row>
    <row r="4265" spans="5:5" s="121" customFormat="1" ht="88.5" customHeight="1" x14ac:dyDescent="0.3">
      <c r="E4265" s="136"/>
    </row>
    <row r="4266" spans="5:5" s="121" customFormat="1" ht="88.5" customHeight="1" x14ac:dyDescent="0.3">
      <c r="E4266" s="136"/>
    </row>
    <row r="4267" spans="5:5" s="121" customFormat="1" ht="88.5" customHeight="1" x14ac:dyDescent="0.3">
      <c r="E4267" s="136"/>
    </row>
    <row r="4268" spans="5:5" s="121" customFormat="1" ht="88.5" customHeight="1" x14ac:dyDescent="0.3">
      <c r="E4268" s="136"/>
    </row>
    <row r="4269" spans="5:5" s="121" customFormat="1" ht="88.5" customHeight="1" x14ac:dyDescent="0.3">
      <c r="E4269" s="136"/>
    </row>
    <row r="4270" spans="5:5" s="121" customFormat="1" ht="88.5" customHeight="1" x14ac:dyDescent="0.3">
      <c r="E4270" s="136"/>
    </row>
    <row r="4271" spans="5:5" s="121" customFormat="1" ht="88.5" customHeight="1" x14ac:dyDescent="0.3">
      <c r="E4271" s="136"/>
    </row>
    <row r="4272" spans="5:5" s="121" customFormat="1" ht="88.5" customHeight="1" x14ac:dyDescent="0.3">
      <c r="E4272" s="136"/>
    </row>
    <row r="4273" spans="5:5" s="121" customFormat="1" ht="88.5" customHeight="1" x14ac:dyDescent="0.3">
      <c r="E4273" s="136"/>
    </row>
    <row r="4274" spans="5:5" s="121" customFormat="1" ht="88.5" customHeight="1" x14ac:dyDescent="0.3">
      <c r="E4274" s="136"/>
    </row>
    <row r="4275" spans="5:5" s="121" customFormat="1" ht="88.5" customHeight="1" x14ac:dyDescent="0.3">
      <c r="E4275" s="136"/>
    </row>
    <row r="4276" spans="5:5" s="121" customFormat="1" ht="88.5" customHeight="1" x14ac:dyDescent="0.3">
      <c r="E4276" s="136"/>
    </row>
    <row r="4277" spans="5:5" s="121" customFormat="1" ht="88.5" customHeight="1" x14ac:dyDescent="0.3">
      <c r="E4277" s="136"/>
    </row>
    <row r="4278" spans="5:5" s="121" customFormat="1" ht="88.5" customHeight="1" x14ac:dyDescent="0.3">
      <c r="E4278" s="136"/>
    </row>
    <row r="4279" spans="5:5" s="121" customFormat="1" ht="88.5" customHeight="1" x14ac:dyDescent="0.3">
      <c r="E4279" s="136"/>
    </row>
    <row r="4280" spans="5:5" s="121" customFormat="1" ht="88.5" customHeight="1" x14ac:dyDescent="0.3">
      <c r="E4280" s="136"/>
    </row>
    <row r="4281" spans="5:5" s="121" customFormat="1" ht="88.5" customHeight="1" x14ac:dyDescent="0.3">
      <c r="E4281" s="136"/>
    </row>
    <row r="4282" spans="5:5" s="121" customFormat="1" ht="88.5" customHeight="1" x14ac:dyDescent="0.3">
      <c r="E4282" s="136"/>
    </row>
    <row r="4283" spans="5:5" s="121" customFormat="1" ht="88.5" customHeight="1" x14ac:dyDescent="0.3">
      <c r="E4283" s="136"/>
    </row>
    <row r="4284" spans="5:5" s="121" customFormat="1" ht="88.5" customHeight="1" x14ac:dyDescent="0.3">
      <c r="E4284" s="136"/>
    </row>
    <row r="4285" spans="5:5" s="121" customFormat="1" ht="88.5" customHeight="1" x14ac:dyDescent="0.3">
      <c r="E4285" s="136"/>
    </row>
    <row r="4286" spans="5:5" s="121" customFormat="1" ht="88.5" customHeight="1" x14ac:dyDescent="0.3">
      <c r="E4286" s="136"/>
    </row>
    <row r="4287" spans="5:5" s="121" customFormat="1" ht="88.5" customHeight="1" x14ac:dyDescent="0.3">
      <c r="E4287" s="136"/>
    </row>
    <row r="4288" spans="5:5" s="121" customFormat="1" ht="88.5" customHeight="1" x14ac:dyDescent="0.3">
      <c r="E4288" s="136"/>
    </row>
    <row r="4289" spans="5:5" s="121" customFormat="1" ht="88.5" customHeight="1" x14ac:dyDescent="0.3">
      <c r="E4289" s="136"/>
    </row>
    <row r="4290" spans="5:5" s="121" customFormat="1" ht="88.5" customHeight="1" x14ac:dyDescent="0.3">
      <c r="E4290" s="136"/>
    </row>
    <row r="4291" spans="5:5" s="121" customFormat="1" ht="88.5" customHeight="1" x14ac:dyDescent="0.3">
      <c r="E4291" s="136"/>
    </row>
    <row r="4292" spans="5:5" s="121" customFormat="1" ht="88.5" customHeight="1" x14ac:dyDescent="0.3">
      <c r="E4292" s="136"/>
    </row>
    <row r="4293" spans="5:5" s="121" customFormat="1" ht="88.5" customHeight="1" x14ac:dyDescent="0.3">
      <c r="E4293" s="136"/>
    </row>
    <row r="4294" spans="5:5" s="121" customFormat="1" ht="88.5" customHeight="1" x14ac:dyDescent="0.3">
      <c r="E4294" s="136"/>
    </row>
    <row r="4295" spans="5:5" s="121" customFormat="1" ht="88.5" customHeight="1" x14ac:dyDescent="0.3">
      <c r="E4295" s="136"/>
    </row>
    <row r="4296" spans="5:5" s="121" customFormat="1" ht="88.5" customHeight="1" x14ac:dyDescent="0.3">
      <c r="E4296" s="136"/>
    </row>
    <row r="4297" spans="5:5" s="121" customFormat="1" ht="88.5" customHeight="1" x14ac:dyDescent="0.3">
      <c r="E4297" s="136"/>
    </row>
    <row r="4298" spans="5:5" s="121" customFormat="1" ht="88.5" customHeight="1" x14ac:dyDescent="0.3">
      <c r="E4298" s="136"/>
    </row>
    <row r="4299" spans="5:5" s="121" customFormat="1" ht="88.5" customHeight="1" x14ac:dyDescent="0.3">
      <c r="E4299" s="136"/>
    </row>
    <row r="4300" spans="5:5" s="121" customFormat="1" ht="88.5" customHeight="1" x14ac:dyDescent="0.3">
      <c r="E4300" s="136"/>
    </row>
    <row r="4301" spans="5:5" s="121" customFormat="1" ht="88.5" customHeight="1" x14ac:dyDescent="0.3">
      <c r="E4301" s="136"/>
    </row>
    <row r="4302" spans="5:5" s="121" customFormat="1" ht="88.5" customHeight="1" x14ac:dyDescent="0.3">
      <c r="E4302" s="136"/>
    </row>
    <row r="4303" spans="5:5" s="121" customFormat="1" ht="88.5" customHeight="1" x14ac:dyDescent="0.3">
      <c r="E4303" s="136"/>
    </row>
    <row r="4304" spans="5:5" s="121" customFormat="1" ht="88.5" customHeight="1" x14ac:dyDescent="0.3">
      <c r="E4304" s="136"/>
    </row>
    <row r="4305" spans="5:5" s="121" customFormat="1" ht="88.5" customHeight="1" x14ac:dyDescent="0.3">
      <c r="E4305" s="136"/>
    </row>
    <row r="4306" spans="5:5" s="121" customFormat="1" ht="88.5" customHeight="1" x14ac:dyDescent="0.3">
      <c r="E4306" s="136"/>
    </row>
    <row r="4307" spans="5:5" s="121" customFormat="1" ht="88.5" customHeight="1" x14ac:dyDescent="0.3">
      <c r="E4307" s="136"/>
    </row>
    <row r="4308" spans="5:5" s="121" customFormat="1" ht="88.5" customHeight="1" x14ac:dyDescent="0.3">
      <c r="E4308" s="136"/>
    </row>
    <row r="4309" spans="5:5" s="121" customFormat="1" ht="88.5" customHeight="1" x14ac:dyDescent="0.3">
      <c r="E4309" s="136"/>
    </row>
    <row r="4310" spans="5:5" s="121" customFormat="1" ht="88.5" customHeight="1" x14ac:dyDescent="0.3">
      <c r="E4310" s="136"/>
    </row>
    <row r="4311" spans="5:5" s="121" customFormat="1" ht="88.5" customHeight="1" x14ac:dyDescent="0.3">
      <c r="E4311" s="136"/>
    </row>
    <row r="4312" spans="5:5" s="121" customFormat="1" ht="88.5" customHeight="1" x14ac:dyDescent="0.3">
      <c r="E4312" s="136"/>
    </row>
    <row r="4313" spans="5:5" s="121" customFormat="1" ht="88.5" customHeight="1" x14ac:dyDescent="0.3">
      <c r="E4313" s="136"/>
    </row>
    <row r="4314" spans="5:5" s="121" customFormat="1" ht="88.5" customHeight="1" x14ac:dyDescent="0.3">
      <c r="E4314" s="136"/>
    </row>
    <row r="4315" spans="5:5" s="121" customFormat="1" ht="88.5" customHeight="1" x14ac:dyDescent="0.3">
      <c r="E4315" s="136"/>
    </row>
    <row r="4316" spans="5:5" s="121" customFormat="1" ht="88.5" customHeight="1" x14ac:dyDescent="0.3">
      <c r="E4316" s="136"/>
    </row>
    <row r="4317" spans="5:5" s="121" customFormat="1" ht="88.5" customHeight="1" x14ac:dyDescent="0.3">
      <c r="E4317" s="136"/>
    </row>
    <row r="4318" spans="5:5" s="121" customFormat="1" ht="88.5" customHeight="1" x14ac:dyDescent="0.3">
      <c r="E4318" s="136"/>
    </row>
    <row r="4319" spans="5:5" s="121" customFormat="1" ht="88.5" customHeight="1" x14ac:dyDescent="0.3">
      <c r="E4319" s="136"/>
    </row>
    <row r="4320" spans="5:5" s="121" customFormat="1" ht="88.5" customHeight="1" x14ac:dyDescent="0.3">
      <c r="E4320" s="136"/>
    </row>
    <row r="4321" spans="5:5" s="121" customFormat="1" ht="88.5" customHeight="1" x14ac:dyDescent="0.3">
      <c r="E4321" s="136"/>
    </row>
    <row r="4322" spans="5:5" s="121" customFormat="1" ht="88.5" customHeight="1" x14ac:dyDescent="0.3">
      <c r="E4322" s="136"/>
    </row>
    <row r="4323" spans="5:5" s="121" customFormat="1" ht="88.5" customHeight="1" x14ac:dyDescent="0.3">
      <c r="E4323" s="136"/>
    </row>
    <row r="4324" spans="5:5" s="121" customFormat="1" ht="88.5" customHeight="1" x14ac:dyDescent="0.3">
      <c r="E4324" s="136"/>
    </row>
    <row r="4325" spans="5:5" s="121" customFormat="1" ht="88.5" customHeight="1" x14ac:dyDescent="0.3">
      <c r="E4325" s="136"/>
    </row>
    <row r="4326" spans="5:5" s="121" customFormat="1" ht="88.5" customHeight="1" x14ac:dyDescent="0.3">
      <c r="E4326" s="136"/>
    </row>
    <row r="4327" spans="5:5" s="121" customFormat="1" ht="88.5" customHeight="1" x14ac:dyDescent="0.3">
      <c r="E4327" s="136"/>
    </row>
    <row r="4328" spans="5:5" s="121" customFormat="1" ht="88.5" customHeight="1" x14ac:dyDescent="0.3">
      <c r="E4328" s="136"/>
    </row>
    <row r="4329" spans="5:5" s="121" customFormat="1" ht="88.5" customHeight="1" x14ac:dyDescent="0.3">
      <c r="E4329" s="136"/>
    </row>
    <row r="4330" spans="5:5" s="121" customFormat="1" ht="88.5" customHeight="1" x14ac:dyDescent="0.3">
      <c r="E4330" s="136"/>
    </row>
    <row r="4331" spans="5:5" s="121" customFormat="1" ht="88.5" customHeight="1" x14ac:dyDescent="0.3">
      <c r="E4331" s="136"/>
    </row>
    <row r="4332" spans="5:5" s="121" customFormat="1" ht="88.5" customHeight="1" x14ac:dyDescent="0.3">
      <c r="E4332" s="136"/>
    </row>
    <row r="4333" spans="5:5" s="121" customFormat="1" ht="88.5" customHeight="1" x14ac:dyDescent="0.3">
      <c r="E4333" s="136"/>
    </row>
    <row r="4334" spans="5:5" s="121" customFormat="1" ht="88.5" customHeight="1" x14ac:dyDescent="0.3">
      <c r="E4334" s="136"/>
    </row>
    <row r="4335" spans="5:5" s="121" customFormat="1" ht="88.5" customHeight="1" x14ac:dyDescent="0.3">
      <c r="E4335" s="136"/>
    </row>
    <row r="4336" spans="5:5" s="121" customFormat="1" ht="88.5" customHeight="1" x14ac:dyDescent="0.3">
      <c r="E4336" s="136"/>
    </row>
    <row r="4337" spans="5:5" s="121" customFormat="1" ht="88.5" customHeight="1" x14ac:dyDescent="0.3">
      <c r="E4337" s="136"/>
    </row>
    <row r="4338" spans="5:5" s="121" customFormat="1" ht="88.5" customHeight="1" x14ac:dyDescent="0.3">
      <c r="E4338" s="136"/>
    </row>
    <row r="4339" spans="5:5" s="121" customFormat="1" ht="88.5" customHeight="1" x14ac:dyDescent="0.3">
      <c r="E4339" s="136"/>
    </row>
    <row r="4340" spans="5:5" s="121" customFormat="1" ht="88.5" customHeight="1" x14ac:dyDescent="0.3">
      <c r="E4340" s="136"/>
    </row>
    <row r="4341" spans="5:5" s="121" customFormat="1" ht="88.5" customHeight="1" x14ac:dyDescent="0.3">
      <c r="E4341" s="136"/>
    </row>
    <row r="4342" spans="5:5" s="121" customFormat="1" ht="88.5" customHeight="1" x14ac:dyDescent="0.3">
      <c r="E4342" s="136"/>
    </row>
    <row r="4343" spans="5:5" s="121" customFormat="1" ht="88.5" customHeight="1" x14ac:dyDescent="0.3">
      <c r="E4343" s="136"/>
    </row>
    <row r="4344" spans="5:5" s="121" customFormat="1" ht="88.5" customHeight="1" x14ac:dyDescent="0.3">
      <c r="E4344" s="136"/>
    </row>
    <row r="4345" spans="5:5" s="121" customFormat="1" ht="88.5" customHeight="1" x14ac:dyDescent="0.3">
      <c r="E4345" s="136"/>
    </row>
    <row r="4346" spans="5:5" s="121" customFormat="1" ht="88.5" customHeight="1" x14ac:dyDescent="0.3">
      <c r="E4346" s="136"/>
    </row>
    <row r="4347" spans="5:5" s="121" customFormat="1" ht="88.5" customHeight="1" x14ac:dyDescent="0.3">
      <c r="E4347" s="136"/>
    </row>
    <row r="4348" spans="5:5" s="121" customFormat="1" ht="88.5" customHeight="1" x14ac:dyDescent="0.3">
      <c r="E4348" s="136"/>
    </row>
    <row r="4349" spans="5:5" s="121" customFormat="1" ht="88.5" customHeight="1" x14ac:dyDescent="0.3">
      <c r="E4349" s="136"/>
    </row>
    <row r="4350" spans="5:5" s="121" customFormat="1" ht="88.5" customHeight="1" x14ac:dyDescent="0.3">
      <c r="E4350" s="136"/>
    </row>
    <row r="4351" spans="5:5" s="121" customFormat="1" ht="88.5" customHeight="1" x14ac:dyDescent="0.3">
      <c r="E4351" s="136"/>
    </row>
    <row r="4352" spans="5:5" s="121" customFormat="1" ht="88.5" customHeight="1" x14ac:dyDescent="0.3">
      <c r="E4352" s="136"/>
    </row>
    <row r="4353" spans="5:5" s="121" customFormat="1" ht="88.5" customHeight="1" x14ac:dyDescent="0.3">
      <c r="E4353" s="136"/>
    </row>
    <row r="4354" spans="5:5" s="121" customFormat="1" ht="88.5" customHeight="1" x14ac:dyDescent="0.3">
      <c r="E4354" s="136"/>
    </row>
    <row r="4355" spans="5:5" s="121" customFormat="1" ht="88.5" customHeight="1" x14ac:dyDescent="0.3">
      <c r="E4355" s="136"/>
    </row>
    <row r="4356" spans="5:5" s="121" customFormat="1" ht="88.5" customHeight="1" x14ac:dyDescent="0.3">
      <c r="E4356" s="136"/>
    </row>
    <row r="4357" spans="5:5" s="121" customFormat="1" ht="88.5" customHeight="1" x14ac:dyDescent="0.3">
      <c r="E4357" s="136"/>
    </row>
    <row r="4358" spans="5:5" s="121" customFormat="1" ht="88.5" customHeight="1" x14ac:dyDescent="0.3">
      <c r="E4358" s="136"/>
    </row>
    <row r="4359" spans="5:5" s="121" customFormat="1" ht="88.5" customHeight="1" x14ac:dyDescent="0.3">
      <c r="E4359" s="136"/>
    </row>
    <row r="4360" spans="5:5" s="121" customFormat="1" ht="88.5" customHeight="1" x14ac:dyDescent="0.3">
      <c r="E4360" s="136"/>
    </row>
    <row r="4361" spans="5:5" s="121" customFormat="1" ht="88.5" customHeight="1" x14ac:dyDescent="0.3">
      <c r="E4361" s="136"/>
    </row>
    <row r="4362" spans="5:5" s="121" customFormat="1" ht="88.5" customHeight="1" x14ac:dyDescent="0.3">
      <c r="E4362" s="136"/>
    </row>
    <row r="4363" spans="5:5" s="121" customFormat="1" ht="88.5" customHeight="1" x14ac:dyDescent="0.3">
      <c r="E4363" s="136"/>
    </row>
    <row r="4364" spans="5:5" s="121" customFormat="1" ht="88.5" customHeight="1" x14ac:dyDescent="0.3">
      <c r="E4364" s="136"/>
    </row>
    <row r="4365" spans="5:5" s="121" customFormat="1" ht="88.5" customHeight="1" x14ac:dyDescent="0.3">
      <c r="E4365" s="136"/>
    </row>
    <row r="4366" spans="5:5" s="121" customFormat="1" ht="88.5" customHeight="1" x14ac:dyDescent="0.3">
      <c r="E4366" s="136"/>
    </row>
    <row r="4367" spans="5:5" s="121" customFormat="1" ht="88.5" customHeight="1" x14ac:dyDescent="0.3">
      <c r="E4367" s="136"/>
    </row>
    <row r="4368" spans="5:5" s="121" customFormat="1" ht="88.5" customHeight="1" x14ac:dyDescent="0.3">
      <c r="E4368" s="136"/>
    </row>
    <row r="4369" spans="5:5" s="121" customFormat="1" ht="88.5" customHeight="1" x14ac:dyDescent="0.3">
      <c r="E4369" s="136"/>
    </row>
    <row r="4370" spans="5:5" s="121" customFormat="1" ht="88.5" customHeight="1" x14ac:dyDescent="0.3">
      <c r="E4370" s="136"/>
    </row>
    <row r="4371" spans="5:5" s="121" customFormat="1" ht="88.5" customHeight="1" x14ac:dyDescent="0.3">
      <c r="E4371" s="136"/>
    </row>
    <row r="4372" spans="5:5" s="121" customFormat="1" ht="88.5" customHeight="1" x14ac:dyDescent="0.3">
      <c r="E4372" s="136"/>
    </row>
    <row r="4373" spans="5:5" s="121" customFormat="1" ht="88.5" customHeight="1" x14ac:dyDescent="0.3">
      <c r="E4373" s="136"/>
    </row>
    <row r="4374" spans="5:5" s="121" customFormat="1" ht="88.5" customHeight="1" x14ac:dyDescent="0.3">
      <c r="E4374" s="136"/>
    </row>
    <row r="4375" spans="5:5" s="121" customFormat="1" ht="88.5" customHeight="1" x14ac:dyDescent="0.3">
      <c r="E4375" s="136"/>
    </row>
    <row r="4376" spans="5:5" s="121" customFormat="1" ht="88.5" customHeight="1" x14ac:dyDescent="0.3">
      <c r="E4376" s="136"/>
    </row>
    <row r="4377" spans="5:5" s="121" customFormat="1" ht="88.5" customHeight="1" x14ac:dyDescent="0.3">
      <c r="E4377" s="136"/>
    </row>
    <row r="4378" spans="5:5" s="121" customFormat="1" ht="88.5" customHeight="1" x14ac:dyDescent="0.3">
      <c r="E4378" s="136"/>
    </row>
    <row r="4379" spans="5:5" s="121" customFormat="1" ht="88.5" customHeight="1" x14ac:dyDescent="0.3">
      <c r="E4379" s="136"/>
    </row>
    <row r="4380" spans="5:5" s="121" customFormat="1" ht="88.5" customHeight="1" x14ac:dyDescent="0.3">
      <c r="E4380" s="136"/>
    </row>
    <row r="4381" spans="5:5" s="121" customFormat="1" ht="88.5" customHeight="1" x14ac:dyDescent="0.3">
      <c r="E4381" s="136"/>
    </row>
    <row r="4382" spans="5:5" s="121" customFormat="1" ht="88.5" customHeight="1" x14ac:dyDescent="0.3">
      <c r="E4382" s="136"/>
    </row>
    <row r="4383" spans="5:5" s="121" customFormat="1" ht="88.5" customHeight="1" x14ac:dyDescent="0.3">
      <c r="E4383" s="136"/>
    </row>
    <row r="4384" spans="5:5" s="121" customFormat="1" ht="88.5" customHeight="1" x14ac:dyDescent="0.3">
      <c r="E4384" s="136"/>
    </row>
    <row r="4385" spans="5:5" s="121" customFormat="1" ht="88.5" customHeight="1" x14ac:dyDescent="0.3">
      <c r="E4385" s="136"/>
    </row>
    <row r="4386" spans="5:5" s="121" customFormat="1" ht="88.5" customHeight="1" x14ac:dyDescent="0.3">
      <c r="E4386" s="136"/>
    </row>
    <row r="4387" spans="5:5" s="121" customFormat="1" ht="88.5" customHeight="1" x14ac:dyDescent="0.3">
      <c r="E4387" s="136"/>
    </row>
    <row r="4388" spans="5:5" s="121" customFormat="1" ht="88.5" customHeight="1" x14ac:dyDescent="0.3">
      <c r="E4388" s="136"/>
    </row>
    <row r="4389" spans="5:5" s="121" customFormat="1" ht="88.5" customHeight="1" x14ac:dyDescent="0.3">
      <c r="E4389" s="136"/>
    </row>
    <row r="4390" spans="5:5" s="121" customFormat="1" ht="88.5" customHeight="1" x14ac:dyDescent="0.3">
      <c r="E4390" s="136"/>
    </row>
    <row r="4391" spans="5:5" s="121" customFormat="1" ht="88.5" customHeight="1" x14ac:dyDescent="0.3">
      <c r="E4391" s="136"/>
    </row>
    <row r="4392" spans="5:5" s="121" customFormat="1" ht="88.5" customHeight="1" x14ac:dyDescent="0.3">
      <c r="E4392" s="136"/>
    </row>
    <row r="4393" spans="5:5" s="121" customFormat="1" ht="88.5" customHeight="1" x14ac:dyDescent="0.3">
      <c r="E4393" s="136"/>
    </row>
    <row r="4394" spans="5:5" s="121" customFormat="1" ht="88.5" customHeight="1" x14ac:dyDescent="0.3">
      <c r="E4394" s="136"/>
    </row>
    <row r="4395" spans="5:5" s="121" customFormat="1" ht="88.5" customHeight="1" x14ac:dyDescent="0.3">
      <c r="E4395" s="136"/>
    </row>
    <row r="4396" spans="5:5" s="121" customFormat="1" ht="88.5" customHeight="1" x14ac:dyDescent="0.3">
      <c r="E4396" s="136"/>
    </row>
    <row r="4397" spans="5:5" s="121" customFormat="1" ht="88.5" customHeight="1" x14ac:dyDescent="0.3">
      <c r="E4397" s="136"/>
    </row>
    <row r="4398" spans="5:5" s="121" customFormat="1" ht="88.5" customHeight="1" x14ac:dyDescent="0.3">
      <c r="E4398" s="136"/>
    </row>
    <row r="4399" spans="5:5" s="121" customFormat="1" ht="88.5" customHeight="1" x14ac:dyDescent="0.3">
      <c r="E4399" s="136"/>
    </row>
    <row r="4400" spans="5:5" s="121" customFormat="1" ht="88.5" customHeight="1" x14ac:dyDescent="0.3">
      <c r="E4400" s="136"/>
    </row>
    <row r="4401" spans="5:5" s="121" customFormat="1" ht="88.5" customHeight="1" x14ac:dyDescent="0.3">
      <c r="E4401" s="136"/>
    </row>
    <row r="4402" spans="5:5" s="121" customFormat="1" ht="88.5" customHeight="1" x14ac:dyDescent="0.3">
      <c r="E4402" s="136"/>
    </row>
    <row r="4403" spans="5:5" s="121" customFormat="1" ht="88.5" customHeight="1" x14ac:dyDescent="0.3">
      <c r="E4403" s="136"/>
    </row>
    <row r="4404" spans="5:5" s="121" customFormat="1" ht="88.5" customHeight="1" x14ac:dyDescent="0.3">
      <c r="E4404" s="136"/>
    </row>
    <row r="4405" spans="5:5" s="121" customFormat="1" ht="88.5" customHeight="1" x14ac:dyDescent="0.3">
      <c r="E4405" s="136"/>
    </row>
    <row r="4406" spans="5:5" s="121" customFormat="1" ht="88.5" customHeight="1" x14ac:dyDescent="0.3">
      <c r="E4406" s="136"/>
    </row>
    <row r="4407" spans="5:5" s="121" customFormat="1" ht="88.5" customHeight="1" x14ac:dyDescent="0.3">
      <c r="E4407" s="136"/>
    </row>
    <row r="4408" spans="5:5" s="121" customFormat="1" ht="88.5" customHeight="1" x14ac:dyDescent="0.3">
      <c r="E4408" s="136"/>
    </row>
    <row r="4409" spans="5:5" s="121" customFormat="1" ht="88.5" customHeight="1" x14ac:dyDescent="0.3">
      <c r="E4409" s="136"/>
    </row>
    <row r="4410" spans="5:5" s="121" customFormat="1" ht="88.5" customHeight="1" x14ac:dyDescent="0.3">
      <c r="E4410" s="136"/>
    </row>
    <row r="4411" spans="5:5" s="121" customFormat="1" ht="88.5" customHeight="1" x14ac:dyDescent="0.3">
      <c r="E4411" s="136"/>
    </row>
    <row r="4412" spans="5:5" s="121" customFormat="1" ht="88.5" customHeight="1" x14ac:dyDescent="0.3">
      <c r="E4412" s="136"/>
    </row>
    <row r="4413" spans="5:5" s="121" customFormat="1" ht="88.5" customHeight="1" x14ac:dyDescent="0.3">
      <c r="E4413" s="136"/>
    </row>
    <row r="4414" spans="5:5" s="121" customFormat="1" ht="88.5" customHeight="1" x14ac:dyDescent="0.3">
      <c r="E4414" s="136"/>
    </row>
    <row r="4415" spans="5:5" s="121" customFormat="1" ht="88.5" customHeight="1" x14ac:dyDescent="0.3">
      <c r="E4415" s="136"/>
    </row>
    <row r="4416" spans="5:5" s="121" customFormat="1" ht="88.5" customHeight="1" x14ac:dyDescent="0.3">
      <c r="E4416" s="136"/>
    </row>
    <row r="4417" spans="5:5" s="121" customFormat="1" ht="88.5" customHeight="1" x14ac:dyDescent="0.3">
      <c r="E4417" s="136"/>
    </row>
    <row r="4418" spans="5:5" s="121" customFormat="1" ht="88.5" customHeight="1" x14ac:dyDescent="0.3">
      <c r="E4418" s="136"/>
    </row>
    <row r="4419" spans="5:5" s="121" customFormat="1" ht="88.5" customHeight="1" x14ac:dyDescent="0.3">
      <c r="E4419" s="136"/>
    </row>
    <row r="4420" spans="5:5" s="121" customFormat="1" ht="88.5" customHeight="1" x14ac:dyDescent="0.3">
      <c r="E4420" s="136"/>
    </row>
    <row r="4421" spans="5:5" s="121" customFormat="1" ht="88.5" customHeight="1" x14ac:dyDescent="0.3">
      <c r="E4421" s="136"/>
    </row>
    <row r="4422" spans="5:5" s="121" customFormat="1" ht="88.5" customHeight="1" x14ac:dyDescent="0.3">
      <c r="E4422" s="136"/>
    </row>
    <row r="4423" spans="5:5" s="121" customFormat="1" ht="88.5" customHeight="1" x14ac:dyDescent="0.3">
      <c r="E4423" s="136"/>
    </row>
    <row r="4424" spans="5:5" s="121" customFormat="1" ht="88.5" customHeight="1" x14ac:dyDescent="0.3">
      <c r="E4424" s="136"/>
    </row>
    <row r="4425" spans="5:5" s="121" customFormat="1" ht="88.5" customHeight="1" x14ac:dyDescent="0.3">
      <c r="E4425" s="136"/>
    </row>
    <row r="4426" spans="5:5" s="121" customFormat="1" ht="88.5" customHeight="1" x14ac:dyDescent="0.3">
      <c r="E4426" s="136"/>
    </row>
    <row r="4427" spans="5:5" s="121" customFormat="1" ht="88.5" customHeight="1" x14ac:dyDescent="0.3">
      <c r="E4427" s="136"/>
    </row>
    <row r="4428" spans="5:5" s="121" customFormat="1" ht="88.5" customHeight="1" x14ac:dyDescent="0.3">
      <c r="E4428" s="136"/>
    </row>
    <row r="4429" spans="5:5" s="121" customFormat="1" ht="88.5" customHeight="1" x14ac:dyDescent="0.3">
      <c r="E4429" s="136"/>
    </row>
    <row r="4430" spans="5:5" s="121" customFormat="1" ht="88.5" customHeight="1" x14ac:dyDescent="0.3">
      <c r="E4430" s="136"/>
    </row>
    <row r="4431" spans="5:5" s="121" customFormat="1" ht="88.5" customHeight="1" x14ac:dyDescent="0.3">
      <c r="E4431" s="136"/>
    </row>
    <row r="4432" spans="5:5" s="121" customFormat="1" ht="88.5" customHeight="1" x14ac:dyDescent="0.3">
      <c r="E4432" s="136"/>
    </row>
    <row r="4433" spans="5:5" s="121" customFormat="1" ht="88.5" customHeight="1" x14ac:dyDescent="0.3">
      <c r="E4433" s="136"/>
    </row>
    <row r="4434" spans="5:5" s="121" customFormat="1" ht="88.5" customHeight="1" x14ac:dyDescent="0.3">
      <c r="E4434" s="136"/>
    </row>
    <row r="4435" spans="5:5" s="121" customFormat="1" ht="88.5" customHeight="1" x14ac:dyDescent="0.3">
      <c r="E4435" s="136"/>
    </row>
    <row r="4436" spans="5:5" s="121" customFormat="1" ht="88.5" customHeight="1" x14ac:dyDescent="0.3">
      <c r="E4436" s="136"/>
    </row>
    <row r="4437" spans="5:5" s="121" customFormat="1" ht="88.5" customHeight="1" x14ac:dyDescent="0.3">
      <c r="E4437" s="136"/>
    </row>
    <row r="4438" spans="5:5" s="121" customFormat="1" ht="88.5" customHeight="1" x14ac:dyDescent="0.3">
      <c r="E4438" s="136"/>
    </row>
    <row r="4439" spans="5:5" s="121" customFormat="1" ht="88.5" customHeight="1" x14ac:dyDescent="0.3">
      <c r="E4439" s="136"/>
    </row>
    <row r="4440" spans="5:5" s="121" customFormat="1" ht="88.5" customHeight="1" x14ac:dyDescent="0.3">
      <c r="E4440" s="136"/>
    </row>
    <row r="4441" spans="5:5" s="121" customFormat="1" ht="88.5" customHeight="1" x14ac:dyDescent="0.3">
      <c r="E4441" s="136"/>
    </row>
    <row r="4442" spans="5:5" s="121" customFormat="1" ht="88.5" customHeight="1" x14ac:dyDescent="0.3">
      <c r="E4442" s="136"/>
    </row>
    <row r="4443" spans="5:5" s="121" customFormat="1" ht="88.5" customHeight="1" x14ac:dyDescent="0.3">
      <c r="E4443" s="136"/>
    </row>
    <row r="4444" spans="5:5" s="121" customFormat="1" ht="88.5" customHeight="1" x14ac:dyDescent="0.3">
      <c r="E4444" s="136"/>
    </row>
    <row r="4445" spans="5:5" s="121" customFormat="1" ht="88.5" customHeight="1" x14ac:dyDescent="0.3">
      <c r="E4445" s="136"/>
    </row>
    <row r="4446" spans="5:5" s="121" customFormat="1" ht="88.5" customHeight="1" x14ac:dyDescent="0.3">
      <c r="E4446" s="136"/>
    </row>
    <row r="4447" spans="5:5" s="121" customFormat="1" ht="88.5" customHeight="1" x14ac:dyDescent="0.3">
      <c r="E4447" s="136"/>
    </row>
    <row r="4448" spans="5:5" s="121" customFormat="1" ht="88.5" customHeight="1" x14ac:dyDescent="0.3">
      <c r="E4448" s="136"/>
    </row>
    <row r="4449" spans="5:5" s="121" customFormat="1" ht="88.5" customHeight="1" x14ac:dyDescent="0.3">
      <c r="E4449" s="136"/>
    </row>
    <row r="4450" spans="5:5" s="121" customFormat="1" ht="88.5" customHeight="1" x14ac:dyDescent="0.3">
      <c r="E4450" s="136"/>
    </row>
    <row r="4451" spans="5:5" s="121" customFormat="1" ht="88.5" customHeight="1" x14ac:dyDescent="0.3">
      <c r="E4451" s="136"/>
    </row>
    <row r="4452" spans="5:5" s="121" customFormat="1" ht="88.5" customHeight="1" x14ac:dyDescent="0.3">
      <c r="E4452" s="136"/>
    </row>
    <row r="4453" spans="5:5" s="121" customFormat="1" ht="88.5" customHeight="1" x14ac:dyDescent="0.3">
      <c r="E4453" s="136"/>
    </row>
    <row r="4454" spans="5:5" s="121" customFormat="1" ht="88.5" customHeight="1" x14ac:dyDescent="0.3">
      <c r="E4454" s="136"/>
    </row>
    <row r="4455" spans="5:5" s="121" customFormat="1" ht="88.5" customHeight="1" x14ac:dyDescent="0.3">
      <c r="E4455" s="136"/>
    </row>
    <row r="4456" spans="5:5" s="121" customFormat="1" ht="88.5" customHeight="1" x14ac:dyDescent="0.3">
      <c r="E4456" s="136"/>
    </row>
    <row r="4457" spans="5:5" s="121" customFormat="1" ht="88.5" customHeight="1" x14ac:dyDescent="0.3">
      <c r="E4457" s="136"/>
    </row>
    <row r="4458" spans="5:5" s="121" customFormat="1" ht="88.5" customHeight="1" x14ac:dyDescent="0.3">
      <c r="E4458" s="136"/>
    </row>
    <row r="4459" spans="5:5" s="121" customFormat="1" ht="88.5" customHeight="1" x14ac:dyDescent="0.3">
      <c r="E4459" s="136"/>
    </row>
    <row r="4460" spans="5:5" s="121" customFormat="1" ht="88.5" customHeight="1" x14ac:dyDescent="0.3">
      <c r="E4460" s="136"/>
    </row>
    <row r="4461" spans="5:5" s="121" customFormat="1" ht="88.5" customHeight="1" x14ac:dyDescent="0.3">
      <c r="E4461" s="136"/>
    </row>
    <row r="4462" spans="5:5" s="121" customFormat="1" ht="88.5" customHeight="1" x14ac:dyDescent="0.3">
      <c r="E4462" s="136"/>
    </row>
    <row r="4463" spans="5:5" s="121" customFormat="1" ht="88.5" customHeight="1" x14ac:dyDescent="0.3">
      <c r="E4463" s="136"/>
    </row>
    <row r="4464" spans="5:5" s="121" customFormat="1" ht="88.5" customHeight="1" x14ac:dyDescent="0.3">
      <c r="E4464" s="136"/>
    </row>
    <row r="4465" spans="5:5" s="121" customFormat="1" ht="88.5" customHeight="1" x14ac:dyDescent="0.3">
      <c r="E4465" s="136"/>
    </row>
    <row r="4466" spans="5:5" s="121" customFormat="1" ht="88.5" customHeight="1" x14ac:dyDescent="0.3">
      <c r="E4466" s="136"/>
    </row>
    <row r="4467" spans="5:5" s="121" customFormat="1" ht="88.5" customHeight="1" x14ac:dyDescent="0.3">
      <c r="E4467" s="136"/>
    </row>
    <row r="4468" spans="5:5" s="121" customFormat="1" ht="88.5" customHeight="1" x14ac:dyDescent="0.3">
      <c r="E4468" s="136"/>
    </row>
    <row r="4469" spans="5:5" s="121" customFormat="1" ht="88.5" customHeight="1" x14ac:dyDescent="0.3">
      <c r="E4469" s="136"/>
    </row>
    <row r="4470" spans="5:5" s="121" customFormat="1" ht="88.5" customHeight="1" x14ac:dyDescent="0.3">
      <c r="E4470" s="136"/>
    </row>
    <row r="4471" spans="5:5" s="121" customFormat="1" ht="88.5" customHeight="1" x14ac:dyDescent="0.3">
      <c r="E4471" s="136"/>
    </row>
    <row r="4472" spans="5:5" s="121" customFormat="1" ht="88.5" customHeight="1" x14ac:dyDescent="0.3">
      <c r="E4472" s="136"/>
    </row>
    <row r="4473" spans="5:5" s="121" customFormat="1" ht="88.5" customHeight="1" x14ac:dyDescent="0.3">
      <c r="E4473" s="136"/>
    </row>
    <row r="4474" spans="5:5" s="121" customFormat="1" ht="88.5" customHeight="1" x14ac:dyDescent="0.3">
      <c r="E4474" s="136"/>
    </row>
    <row r="4475" spans="5:5" s="121" customFormat="1" ht="88.5" customHeight="1" x14ac:dyDescent="0.3">
      <c r="E4475" s="136"/>
    </row>
    <row r="4476" spans="5:5" s="121" customFormat="1" ht="88.5" customHeight="1" x14ac:dyDescent="0.3">
      <c r="E4476" s="136"/>
    </row>
    <row r="4477" spans="5:5" s="121" customFormat="1" ht="88.5" customHeight="1" x14ac:dyDescent="0.3">
      <c r="E4477" s="136"/>
    </row>
    <row r="4478" spans="5:5" s="121" customFormat="1" ht="88.5" customHeight="1" x14ac:dyDescent="0.3">
      <c r="E4478" s="136"/>
    </row>
    <row r="4479" spans="5:5" s="121" customFormat="1" ht="88.5" customHeight="1" x14ac:dyDescent="0.3">
      <c r="E4479" s="136"/>
    </row>
    <row r="4480" spans="5:5" s="121" customFormat="1" ht="88.5" customHeight="1" x14ac:dyDescent="0.3">
      <c r="E4480" s="136"/>
    </row>
    <row r="4481" spans="5:5" s="121" customFormat="1" ht="88.5" customHeight="1" x14ac:dyDescent="0.3">
      <c r="E4481" s="136"/>
    </row>
    <row r="4482" spans="5:5" s="121" customFormat="1" ht="88.5" customHeight="1" x14ac:dyDescent="0.3">
      <c r="E4482" s="136"/>
    </row>
    <row r="4483" spans="5:5" s="121" customFormat="1" ht="88.5" customHeight="1" x14ac:dyDescent="0.3">
      <c r="E4483" s="136"/>
    </row>
    <row r="4484" spans="5:5" s="121" customFormat="1" ht="88.5" customHeight="1" x14ac:dyDescent="0.3">
      <c r="E4484" s="136"/>
    </row>
    <row r="4485" spans="5:5" s="121" customFormat="1" ht="88.5" customHeight="1" x14ac:dyDescent="0.3">
      <c r="E4485" s="136"/>
    </row>
    <row r="4486" spans="5:5" s="121" customFormat="1" ht="88.5" customHeight="1" x14ac:dyDescent="0.3">
      <c r="E4486" s="136"/>
    </row>
    <row r="4487" spans="5:5" s="121" customFormat="1" ht="88.5" customHeight="1" x14ac:dyDescent="0.3">
      <c r="E4487" s="136"/>
    </row>
    <row r="4488" spans="5:5" s="121" customFormat="1" ht="88.5" customHeight="1" x14ac:dyDescent="0.3">
      <c r="E4488" s="136"/>
    </row>
    <row r="4489" spans="5:5" s="121" customFormat="1" ht="88.5" customHeight="1" x14ac:dyDescent="0.3">
      <c r="E4489" s="136"/>
    </row>
    <row r="4490" spans="5:5" s="121" customFormat="1" ht="88.5" customHeight="1" x14ac:dyDescent="0.3">
      <c r="E4490" s="136"/>
    </row>
    <row r="4491" spans="5:5" s="121" customFormat="1" ht="88.5" customHeight="1" x14ac:dyDescent="0.3">
      <c r="E4491" s="136"/>
    </row>
    <row r="4492" spans="5:5" s="121" customFormat="1" ht="88.5" customHeight="1" x14ac:dyDescent="0.3">
      <c r="E4492" s="136"/>
    </row>
    <row r="4493" spans="5:5" s="121" customFormat="1" ht="88.5" customHeight="1" x14ac:dyDescent="0.3">
      <c r="E4493" s="136"/>
    </row>
    <row r="4494" spans="5:5" s="121" customFormat="1" ht="88.5" customHeight="1" x14ac:dyDescent="0.3">
      <c r="E4494" s="136"/>
    </row>
    <row r="4495" spans="5:5" s="121" customFormat="1" ht="88.5" customHeight="1" x14ac:dyDescent="0.3">
      <c r="E4495" s="136"/>
    </row>
    <row r="4496" spans="5:5" s="121" customFormat="1" ht="88.5" customHeight="1" x14ac:dyDescent="0.3">
      <c r="E4496" s="136"/>
    </row>
    <row r="4497" spans="5:5" s="121" customFormat="1" ht="88.5" customHeight="1" x14ac:dyDescent="0.3">
      <c r="E4497" s="136"/>
    </row>
    <row r="4498" spans="5:5" s="121" customFormat="1" ht="88.5" customHeight="1" x14ac:dyDescent="0.3">
      <c r="E4498" s="136"/>
    </row>
    <row r="4499" spans="5:5" s="121" customFormat="1" ht="88.5" customHeight="1" x14ac:dyDescent="0.3">
      <c r="E4499" s="136"/>
    </row>
    <row r="4500" spans="5:5" s="121" customFormat="1" ht="88.5" customHeight="1" x14ac:dyDescent="0.3">
      <c r="E4500" s="136"/>
    </row>
    <row r="4501" spans="5:5" s="121" customFormat="1" ht="88.5" customHeight="1" x14ac:dyDescent="0.3">
      <c r="E4501" s="136"/>
    </row>
    <row r="4502" spans="5:5" s="121" customFormat="1" ht="88.5" customHeight="1" x14ac:dyDescent="0.3">
      <c r="E4502" s="136"/>
    </row>
    <row r="4503" spans="5:5" s="121" customFormat="1" ht="88.5" customHeight="1" x14ac:dyDescent="0.3">
      <c r="E4503" s="136"/>
    </row>
    <row r="4504" spans="5:5" s="121" customFormat="1" ht="88.5" customHeight="1" x14ac:dyDescent="0.3">
      <c r="E4504" s="136"/>
    </row>
    <row r="4505" spans="5:5" s="121" customFormat="1" ht="88.5" customHeight="1" x14ac:dyDescent="0.3">
      <c r="E4505" s="136"/>
    </row>
    <row r="4506" spans="5:5" s="121" customFormat="1" ht="88.5" customHeight="1" x14ac:dyDescent="0.3">
      <c r="E4506" s="136"/>
    </row>
    <row r="4507" spans="5:5" s="121" customFormat="1" ht="88.5" customHeight="1" x14ac:dyDescent="0.3">
      <c r="E4507" s="136"/>
    </row>
    <row r="4508" spans="5:5" s="121" customFormat="1" ht="88.5" customHeight="1" x14ac:dyDescent="0.3">
      <c r="E4508" s="136"/>
    </row>
    <row r="4509" spans="5:5" s="121" customFormat="1" ht="88.5" customHeight="1" x14ac:dyDescent="0.3">
      <c r="E4509" s="136"/>
    </row>
    <row r="4510" spans="5:5" s="121" customFormat="1" ht="88.5" customHeight="1" x14ac:dyDescent="0.3">
      <c r="E4510" s="136"/>
    </row>
    <row r="4511" spans="5:5" s="121" customFormat="1" ht="88.5" customHeight="1" x14ac:dyDescent="0.3">
      <c r="E4511" s="136"/>
    </row>
    <row r="4512" spans="5:5" s="121" customFormat="1" ht="88.5" customHeight="1" x14ac:dyDescent="0.3">
      <c r="E4512" s="136"/>
    </row>
    <row r="4513" spans="5:5" s="121" customFormat="1" ht="88.5" customHeight="1" x14ac:dyDescent="0.3">
      <c r="E4513" s="136"/>
    </row>
    <row r="4514" spans="5:5" s="121" customFormat="1" ht="88.5" customHeight="1" x14ac:dyDescent="0.3">
      <c r="E4514" s="136"/>
    </row>
    <row r="4515" spans="5:5" s="121" customFormat="1" ht="88.5" customHeight="1" x14ac:dyDescent="0.3">
      <c r="E4515" s="136"/>
    </row>
    <row r="4516" spans="5:5" s="121" customFormat="1" ht="88.5" customHeight="1" x14ac:dyDescent="0.3">
      <c r="E4516" s="136"/>
    </row>
    <row r="4517" spans="5:5" s="121" customFormat="1" ht="88.5" customHeight="1" x14ac:dyDescent="0.3">
      <c r="E4517" s="136"/>
    </row>
    <row r="4518" spans="5:5" s="121" customFormat="1" ht="88.5" customHeight="1" x14ac:dyDescent="0.3">
      <c r="E4518" s="136"/>
    </row>
    <row r="4519" spans="5:5" s="121" customFormat="1" ht="88.5" customHeight="1" x14ac:dyDescent="0.3">
      <c r="E4519" s="136"/>
    </row>
    <row r="4520" spans="5:5" s="121" customFormat="1" ht="88.5" customHeight="1" x14ac:dyDescent="0.3">
      <c r="E4520" s="136"/>
    </row>
    <row r="4521" spans="5:5" s="121" customFormat="1" ht="88.5" customHeight="1" x14ac:dyDescent="0.3">
      <c r="E4521" s="136"/>
    </row>
    <row r="4522" spans="5:5" s="121" customFormat="1" ht="88.5" customHeight="1" x14ac:dyDescent="0.3">
      <c r="E4522" s="136"/>
    </row>
    <row r="4523" spans="5:5" s="121" customFormat="1" ht="88.5" customHeight="1" x14ac:dyDescent="0.3">
      <c r="E4523" s="136"/>
    </row>
    <row r="4524" spans="5:5" s="121" customFormat="1" ht="88.5" customHeight="1" x14ac:dyDescent="0.3">
      <c r="E4524" s="136"/>
    </row>
    <row r="4525" spans="5:5" s="121" customFormat="1" ht="88.5" customHeight="1" x14ac:dyDescent="0.3">
      <c r="E4525" s="136"/>
    </row>
    <row r="4526" spans="5:5" s="121" customFormat="1" ht="88.5" customHeight="1" x14ac:dyDescent="0.3">
      <c r="E4526" s="136"/>
    </row>
    <row r="4527" spans="5:5" s="121" customFormat="1" ht="88.5" customHeight="1" x14ac:dyDescent="0.3">
      <c r="E4527" s="136"/>
    </row>
    <row r="4528" spans="5:5" s="121" customFormat="1" ht="88.5" customHeight="1" x14ac:dyDescent="0.3">
      <c r="E4528" s="136"/>
    </row>
    <row r="4529" spans="5:5" s="121" customFormat="1" ht="88.5" customHeight="1" x14ac:dyDescent="0.3">
      <c r="E4529" s="136"/>
    </row>
    <row r="4530" spans="5:5" s="121" customFormat="1" ht="88.5" customHeight="1" x14ac:dyDescent="0.3">
      <c r="E4530" s="136"/>
    </row>
    <row r="4531" spans="5:5" s="121" customFormat="1" ht="88.5" customHeight="1" x14ac:dyDescent="0.3">
      <c r="E4531" s="136"/>
    </row>
    <row r="4532" spans="5:5" s="121" customFormat="1" ht="88.5" customHeight="1" x14ac:dyDescent="0.3">
      <c r="E4532" s="136"/>
    </row>
    <row r="4533" spans="5:5" s="121" customFormat="1" ht="88.5" customHeight="1" x14ac:dyDescent="0.3">
      <c r="E4533" s="136"/>
    </row>
    <row r="4534" spans="5:5" s="121" customFormat="1" ht="88.5" customHeight="1" x14ac:dyDescent="0.3">
      <c r="E4534" s="136"/>
    </row>
    <row r="4535" spans="5:5" s="121" customFormat="1" ht="88.5" customHeight="1" x14ac:dyDescent="0.3">
      <c r="E4535" s="136"/>
    </row>
    <row r="4536" spans="5:5" s="121" customFormat="1" ht="88.5" customHeight="1" x14ac:dyDescent="0.3">
      <c r="E4536" s="136"/>
    </row>
    <row r="4537" spans="5:5" s="121" customFormat="1" ht="88.5" customHeight="1" x14ac:dyDescent="0.3">
      <c r="E4537" s="136"/>
    </row>
    <row r="4538" spans="5:5" s="121" customFormat="1" ht="88.5" customHeight="1" x14ac:dyDescent="0.3">
      <c r="E4538" s="136"/>
    </row>
    <row r="4539" spans="5:5" s="121" customFormat="1" ht="88.5" customHeight="1" x14ac:dyDescent="0.3">
      <c r="E4539" s="136"/>
    </row>
    <row r="4540" spans="5:5" s="121" customFormat="1" ht="88.5" customHeight="1" x14ac:dyDescent="0.3">
      <c r="E4540" s="136"/>
    </row>
    <row r="4541" spans="5:5" s="121" customFormat="1" ht="88.5" customHeight="1" x14ac:dyDescent="0.3">
      <c r="E4541" s="136"/>
    </row>
    <row r="4542" spans="5:5" s="121" customFormat="1" ht="88.5" customHeight="1" x14ac:dyDescent="0.3">
      <c r="E4542" s="136"/>
    </row>
    <row r="4543" spans="5:5" s="121" customFormat="1" ht="88.5" customHeight="1" x14ac:dyDescent="0.3">
      <c r="E4543" s="136"/>
    </row>
    <row r="4544" spans="5:5" s="121" customFormat="1" ht="88.5" customHeight="1" x14ac:dyDescent="0.3">
      <c r="E4544" s="136"/>
    </row>
    <row r="4545" spans="5:5" s="121" customFormat="1" ht="88.5" customHeight="1" x14ac:dyDescent="0.3">
      <c r="E4545" s="136"/>
    </row>
    <row r="4546" spans="5:5" s="121" customFormat="1" ht="88.5" customHeight="1" x14ac:dyDescent="0.3">
      <c r="E4546" s="136"/>
    </row>
    <row r="4547" spans="5:5" s="121" customFormat="1" ht="88.5" customHeight="1" x14ac:dyDescent="0.3">
      <c r="E4547" s="136"/>
    </row>
    <row r="4548" spans="5:5" s="121" customFormat="1" ht="88.5" customHeight="1" x14ac:dyDescent="0.3">
      <c r="E4548" s="136"/>
    </row>
    <row r="4549" spans="5:5" s="121" customFormat="1" ht="88.5" customHeight="1" x14ac:dyDescent="0.3">
      <c r="E4549" s="136"/>
    </row>
    <row r="4550" spans="5:5" s="121" customFormat="1" ht="88.5" customHeight="1" x14ac:dyDescent="0.3">
      <c r="E4550" s="136"/>
    </row>
    <row r="4551" spans="5:5" s="121" customFormat="1" ht="88.5" customHeight="1" x14ac:dyDescent="0.3">
      <c r="E4551" s="136"/>
    </row>
    <row r="4552" spans="5:5" s="121" customFormat="1" ht="88.5" customHeight="1" x14ac:dyDescent="0.3">
      <c r="E4552" s="136"/>
    </row>
    <row r="4553" spans="5:5" s="121" customFormat="1" ht="88.5" customHeight="1" x14ac:dyDescent="0.3">
      <c r="E4553" s="136"/>
    </row>
    <row r="4554" spans="5:5" s="121" customFormat="1" ht="88.5" customHeight="1" x14ac:dyDescent="0.3">
      <c r="E4554" s="136"/>
    </row>
    <row r="4555" spans="5:5" s="121" customFormat="1" ht="88.5" customHeight="1" x14ac:dyDescent="0.3">
      <c r="E4555" s="136"/>
    </row>
    <row r="4556" spans="5:5" s="121" customFormat="1" ht="88.5" customHeight="1" x14ac:dyDescent="0.3">
      <c r="E4556" s="136"/>
    </row>
    <row r="4557" spans="5:5" s="121" customFormat="1" ht="88.5" customHeight="1" x14ac:dyDescent="0.3">
      <c r="E4557" s="136"/>
    </row>
    <row r="4558" spans="5:5" s="121" customFormat="1" ht="88.5" customHeight="1" x14ac:dyDescent="0.3">
      <c r="E4558" s="136"/>
    </row>
    <row r="4559" spans="5:5" s="121" customFormat="1" ht="88.5" customHeight="1" x14ac:dyDescent="0.3">
      <c r="E4559" s="136"/>
    </row>
    <row r="4560" spans="5:5" s="121" customFormat="1" ht="88.5" customHeight="1" x14ac:dyDescent="0.3">
      <c r="E4560" s="136"/>
    </row>
    <row r="4561" spans="5:5" s="121" customFormat="1" ht="88.5" customHeight="1" x14ac:dyDescent="0.3">
      <c r="E4561" s="136"/>
    </row>
    <row r="4562" spans="5:5" s="121" customFormat="1" ht="88.5" customHeight="1" x14ac:dyDescent="0.3">
      <c r="E4562" s="136"/>
    </row>
    <row r="4563" spans="5:5" s="121" customFormat="1" ht="88.5" customHeight="1" x14ac:dyDescent="0.3">
      <c r="E4563" s="136"/>
    </row>
    <row r="4564" spans="5:5" s="121" customFormat="1" ht="88.5" customHeight="1" x14ac:dyDescent="0.3">
      <c r="E4564" s="136"/>
    </row>
    <row r="4565" spans="5:5" s="121" customFormat="1" ht="88.5" customHeight="1" x14ac:dyDescent="0.3">
      <c r="E4565" s="136"/>
    </row>
    <row r="4566" spans="5:5" s="121" customFormat="1" ht="88.5" customHeight="1" x14ac:dyDescent="0.3">
      <c r="E4566" s="136"/>
    </row>
    <row r="4567" spans="5:5" s="121" customFormat="1" ht="88.5" customHeight="1" x14ac:dyDescent="0.3">
      <c r="E4567" s="136"/>
    </row>
    <row r="4568" spans="5:5" s="121" customFormat="1" ht="88.5" customHeight="1" x14ac:dyDescent="0.3">
      <c r="E4568" s="136"/>
    </row>
    <row r="4569" spans="5:5" s="121" customFormat="1" ht="88.5" customHeight="1" x14ac:dyDescent="0.3">
      <c r="E4569" s="136"/>
    </row>
    <row r="4570" spans="5:5" s="121" customFormat="1" ht="88.5" customHeight="1" x14ac:dyDescent="0.3">
      <c r="E4570" s="136"/>
    </row>
    <row r="4571" spans="5:5" s="121" customFormat="1" ht="88.5" customHeight="1" x14ac:dyDescent="0.3">
      <c r="E4571" s="136"/>
    </row>
    <row r="4572" spans="5:5" s="121" customFormat="1" ht="88.5" customHeight="1" x14ac:dyDescent="0.3">
      <c r="E4572" s="136"/>
    </row>
    <row r="4573" spans="5:5" s="121" customFormat="1" ht="88.5" customHeight="1" x14ac:dyDescent="0.3">
      <c r="E4573" s="136"/>
    </row>
    <row r="4574" spans="5:5" s="121" customFormat="1" ht="88.5" customHeight="1" x14ac:dyDescent="0.3">
      <c r="E4574" s="136"/>
    </row>
    <row r="4575" spans="5:5" s="121" customFormat="1" ht="88.5" customHeight="1" x14ac:dyDescent="0.3">
      <c r="E4575" s="136"/>
    </row>
    <row r="4576" spans="5:5" s="121" customFormat="1" ht="88.5" customHeight="1" x14ac:dyDescent="0.3">
      <c r="E4576" s="136"/>
    </row>
    <row r="4577" spans="5:5" s="121" customFormat="1" ht="88.5" customHeight="1" x14ac:dyDescent="0.3">
      <c r="E4577" s="136"/>
    </row>
    <row r="4578" spans="5:5" s="121" customFormat="1" ht="88.5" customHeight="1" x14ac:dyDescent="0.3">
      <c r="E4578" s="136"/>
    </row>
    <row r="4579" spans="5:5" s="121" customFormat="1" ht="88.5" customHeight="1" x14ac:dyDescent="0.3">
      <c r="E4579" s="136"/>
    </row>
    <row r="4580" spans="5:5" s="121" customFormat="1" ht="88.5" customHeight="1" x14ac:dyDescent="0.3">
      <c r="E4580" s="136"/>
    </row>
    <row r="4581" spans="5:5" s="121" customFormat="1" ht="88.5" customHeight="1" x14ac:dyDescent="0.3">
      <c r="E4581" s="136"/>
    </row>
    <row r="4582" spans="5:5" s="121" customFormat="1" ht="88.5" customHeight="1" x14ac:dyDescent="0.3">
      <c r="E4582" s="136"/>
    </row>
    <row r="4583" spans="5:5" s="121" customFormat="1" ht="88.5" customHeight="1" x14ac:dyDescent="0.3">
      <c r="E4583" s="136"/>
    </row>
    <row r="4584" spans="5:5" s="121" customFormat="1" ht="88.5" customHeight="1" x14ac:dyDescent="0.3">
      <c r="E4584" s="136"/>
    </row>
    <row r="4585" spans="5:5" s="121" customFormat="1" ht="88.5" customHeight="1" x14ac:dyDescent="0.3">
      <c r="E4585" s="136"/>
    </row>
    <row r="4586" spans="5:5" s="121" customFormat="1" ht="88.5" customHeight="1" x14ac:dyDescent="0.3">
      <c r="E4586" s="136"/>
    </row>
    <row r="4587" spans="5:5" s="121" customFormat="1" ht="88.5" customHeight="1" x14ac:dyDescent="0.3">
      <c r="E4587" s="136"/>
    </row>
    <row r="4588" spans="5:5" s="121" customFormat="1" ht="88.5" customHeight="1" x14ac:dyDescent="0.3">
      <c r="E4588" s="136"/>
    </row>
    <row r="4589" spans="5:5" s="121" customFormat="1" ht="88.5" customHeight="1" x14ac:dyDescent="0.3">
      <c r="E4589" s="136"/>
    </row>
    <row r="4590" spans="5:5" s="121" customFormat="1" ht="88.5" customHeight="1" x14ac:dyDescent="0.3">
      <c r="E4590" s="136"/>
    </row>
    <row r="4591" spans="5:5" s="121" customFormat="1" ht="88.5" customHeight="1" x14ac:dyDescent="0.3">
      <c r="E4591" s="136"/>
    </row>
    <row r="4592" spans="5:5" s="121" customFormat="1" ht="88.5" customHeight="1" x14ac:dyDescent="0.3">
      <c r="E4592" s="136"/>
    </row>
    <row r="4593" spans="5:5" s="121" customFormat="1" ht="88.5" customHeight="1" x14ac:dyDescent="0.3">
      <c r="E4593" s="136"/>
    </row>
    <row r="4594" spans="5:5" s="121" customFormat="1" ht="88.5" customHeight="1" x14ac:dyDescent="0.3">
      <c r="E4594" s="136"/>
    </row>
    <row r="4595" spans="5:5" s="121" customFormat="1" ht="88.5" customHeight="1" x14ac:dyDescent="0.3">
      <c r="E4595" s="136"/>
    </row>
    <row r="4596" spans="5:5" s="121" customFormat="1" ht="88.5" customHeight="1" x14ac:dyDescent="0.3">
      <c r="E4596" s="136"/>
    </row>
    <row r="4597" spans="5:5" s="121" customFormat="1" ht="88.5" customHeight="1" x14ac:dyDescent="0.3">
      <c r="E4597" s="136"/>
    </row>
    <row r="4598" spans="5:5" s="121" customFormat="1" ht="88.5" customHeight="1" x14ac:dyDescent="0.3">
      <c r="E4598" s="136"/>
    </row>
    <row r="4599" spans="5:5" s="121" customFormat="1" ht="88.5" customHeight="1" x14ac:dyDescent="0.3">
      <c r="E4599" s="136"/>
    </row>
    <row r="4600" spans="5:5" s="121" customFormat="1" ht="88.5" customHeight="1" x14ac:dyDescent="0.3">
      <c r="E4600" s="136"/>
    </row>
    <row r="4601" spans="5:5" s="121" customFormat="1" ht="88.5" customHeight="1" x14ac:dyDescent="0.3">
      <c r="E4601" s="136"/>
    </row>
    <row r="4602" spans="5:5" s="121" customFormat="1" ht="88.5" customHeight="1" x14ac:dyDescent="0.3">
      <c r="E4602" s="136"/>
    </row>
    <row r="4603" spans="5:5" s="121" customFormat="1" ht="88.5" customHeight="1" x14ac:dyDescent="0.3">
      <c r="E4603" s="136"/>
    </row>
    <row r="4604" spans="5:5" s="121" customFormat="1" ht="88.5" customHeight="1" x14ac:dyDescent="0.3">
      <c r="E4604" s="136"/>
    </row>
    <row r="4605" spans="5:5" s="121" customFormat="1" ht="88.5" customHeight="1" x14ac:dyDescent="0.3">
      <c r="E4605" s="136"/>
    </row>
    <row r="4606" spans="5:5" s="121" customFormat="1" ht="88.5" customHeight="1" x14ac:dyDescent="0.3">
      <c r="E4606" s="136"/>
    </row>
    <row r="4607" spans="5:5" s="121" customFormat="1" ht="88.5" customHeight="1" x14ac:dyDescent="0.3">
      <c r="E4607" s="136"/>
    </row>
    <row r="4608" spans="5:5" s="121" customFormat="1" ht="88.5" customHeight="1" x14ac:dyDescent="0.3">
      <c r="E4608" s="136"/>
    </row>
    <row r="4609" spans="5:5" s="121" customFormat="1" ht="88.5" customHeight="1" x14ac:dyDescent="0.3">
      <c r="E4609" s="136"/>
    </row>
    <row r="4610" spans="5:5" s="121" customFormat="1" ht="88.5" customHeight="1" x14ac:dyDescent="0.3">
      <c r="E4610" s="136"/>
    </row>
    <row r="4611" spans="5:5" s="121" customFormat="1" ht="88.5" customHeight="1" x14ac:dyDescent="0.3">
      <c r="E4611" s="136"/>
    </row>
    <row r="4612" spans="5:5" s="121" customFormat="1" ht="88.5" customHeight="1" x14ac:dyDescent="0.3">
      <c r="E4612" s="136"/>
    </row>
    <row r="4613" spans="5:5" s="121" customFormat="1" ht="88.5" customHeight="1" x14ac:dyDescent="0.3">
      <c r="E4613" s="136"/>
    </row>
    <row r="4614" spans="5:5" s="121" customFormat="1" ht="88.5" customHeight="1" x14ac:dyDescent="0.3">
      <c r="E4614" s="136"/>
    </row>
    <row r="4615" spans="5:5" s="121" customFormat="1" ht="88.5" customHeight="1" x14ac:dyDescent="0.3">
      <c r="E4615" s="136"/>
    </row>
    <row r="4616" spans="5:5" s="121" customFormat="1" ht="88.5" customHeight="1" x14ac:dyDescent="0.3">
      <c r="E4616" s="136"/>
    </row>
    <row r="4617" spans="5:5" s="121" customFormat="1" ht="88.5" customHeight="1" x14ac:dyDescent="0.3">
      <c r="E4617" s="136"/>
    </row>
    <row r="4618" spans="5:5" s="121" customFormat="1" ht="88.5" customHeight="1" x14ac:dyDescent="0.3">
      <c r="E4618" s="136"/>
    </row>
    <row r="4619" spans="5:5" s="121" customFormat="1" ht="88.5" customHeight="1" x14ac:dyDescent="0.3">
      <c r="E4619" s="136"/>
    </row>
    <row r="4620" spans="5:5" s="121" customFormat="1" ht="88.5" customHeight="1" x14ac:dyDescent="0.3">
      <c r="E4620" s="136"/>
    </row>
    <row r="4621" spans="5:5" s="121" customFormat="1" ht="88.5" customHeight="1" x14ac:dyDescent="0.3">
      <c r="E4621" s="136"/>
    </row>
    <row r="4622" spans="5:5" s="121" customFormat="1" ht="88.5" customHeight="1" x14ac:dyDescent="0.3">
      <c r="E4622" s="136"/>
    </row>
    <row r="4623" spans="5:5" s="121" customFormat="1" ht="88.5" customHeight="1" x14ac:dyDescent="0.3">
      <c r="E4623" s="136"/>
    </row>
    <row r="4624" spans="5:5" s="121" customFormat="1" ht="88.5" customHeight="1" x14ac:dyDescent="0.3">
      <c r="E4624" s="136"/>
    </row>
    <row r="4625" spans="5:5" s="121" customFormat="1" ht="88.5" customHeight="1" x14ac:dyDescent="0.3">
      <c r="E4625" s="136"/>
    </row>
    <row r="4626" spans="5:5" s="121" customFormat="1" ht="88.5" customHeight="1" x14ac:dyDescent="0.3">
      <c r="E4626" s="136"/>
    </row>
    <row r="4627" spans="5:5" s="121" customFormat="1" ht="88.5" customHeight="1" x14ac:dyDescent="0.3">
      <c r="E4627" s="136"/>
    </row>
    <row r="4628" spans="5:5" s="121" customFormat="1" ht="88.5" customHeight="1" x14ac:dyDescent="0.3">
      <c r="E4628" s="136"/>
    </row>
    <row r="4629" spans="5:5" s="121" customFormat="1" ht="88.5" customHeight="1" x14ac:dyDescent="0.3">
      <c r="E4629" s="136"/>
    </row>
    <row r="4630" spans="5:5" s="121" customFormat="1" ht="88.5" customHeight="1" x14ac:dyDescent="0.3">
      <c r="E4630" s="136"/>
    </row>
    <row r="4631" spans="5:5" s="121" customFormat="1" ht="88.5" customHeight="1" x14ac:dyDescent="0.3">
      <c r="E4631" s="136"/>
    </row>
    <row r="4632" spans="5:5" s="121" customFormat="1" ht="88.5" customHeight="1" x14ac:dyDescent="0.3">
      <c r="E4632" s="136"/>
    </row>
    <row r="4633" spans="5:5" s="121" customFormat="1" ht="88.5" customHeight="1" x14ac:dyDescent="0.3">
      <c r="E4633" s="136"/>
    </row>
    <row r="4634" spans="5:5" s="121" customFormat="1" ht="88.5" customHeight="1" x14ac:dyDescent="0.3">
      <c r="E4634" s="136"/>
    </row>
    <row r="4635" spans="5:5" s="121" customFormat="1" ht="88.5" customHeight="1" x14ac:dyDescent="0.3">
      <c r="E4635" s="136"/>
    </row>
    <row r="4636" spans="5:5" s="121" customFormat="1" ht="88.5" customHeight="1" x14ac:dyDescent="0.3">
      <c r="E4636" s="136"/>
    </row>
    <row r="4637" spans="5:5" s="121" customFormat="1" ht="88.5" customHeight="1" x14ac:dyDescent="0.3">
      <c r="E4637" s="136"/>
    </row>
    <row r="4638" spans="5:5" s="121" customFormat="1" ht="88.5" customHeight="1" x14ac:dyDescent="0.3">
      <c r="E4638" s="136"/>
    </row>
    <row r="4639" spans="5:5" s="121" customFormat="1" ht="88.5" customHeight="1" x14ac:dyDescent="0.3">
      <c r="E4639" s="136"/>
    </row>
    <row r="4640" spans="5:5" s="121" customFormat="1" ht="88.5" customHeight="1" x14ac:dyDescent="0.3">
      <c r="E4640" s="136"/>
    </row>
    <row r="4641" spans="5:5" s="121" customFormat="1" ht="88.5" customHeight="1" x14ac:dyDescent="0.3">
      <c r="E4641" s="136"/>
    </row>
    <row r="4642" spans="5:5" s="121" customFormat="1" ht="88.5" customHeight="1" x14ac:dyDescent="0.3">
      <c r="E4642" s="136"/>
    </row>
    <row r="4643" spans="5:5" s="121" customFormat="1" ht="88.5" customHeight="1" x14ac:dyDescent="0.3">
      <c r="E4643" s="136"/>
    </row>
    <row r="4644" spans="5:5" s="121" customFormat="1" ht="88.5" customHeight="1" x14ac:dyDescent="0.3">
      <c r="E4644" s="136"/>
    </row>
    <row r="4645" spans="5:5" s="121" customFormat="1" ht="88.5" customHeight="1" x14ac:dyDescent="0.3">
      <c r="E4645" s="136"/>
    </row>
    <row r="4646" spans="5:5" s="121" customFormat="1" ht="88.5" customHeight="1" x14ac:dyDescent="0.3">
      <c r="E4646" s="136"/>
    </row>
    <row r="4647" spans="5:5" s="121" customFormat="1" ht="88.5" customHeight="1" x14ac:dyDescent="0.3">
      <c r="E4647" s="136"/>
    </row>
    <row r="4648" spans="5:5" s="121" customFormat="1" ht="88.5" customHeight="1" x14ac:dyDescent="0.3">
      <c r="E4648" s="136"/>
    </row>
    <row r="4649" spans="5:5" s="121" customFormat="1" ht="88.5" customHeight="1" x14ac:dyDescent="0.3">
      <c r="E4649" s="136"/>
    </row>
    <row r="4650" spans="5:5" s="121" customFormat="1" ht="88.5" customHeight="1" x14ac:dyDescent="0.3">
      <c r="E4650" s="136"/>
    </row>
    <row r="4651" spans="5:5" s="121" customFormat="1" ht="88.5" customHeight="1" x14ac:dyDescent="0.3">
      <c r="E4651" s="136"/>
    </row>
    <row r="4652" spans="5:5" s="121" customFormat="1" ht="88.5" customHeight="1" x14ac:dyDescent="0.3">
      <c r="E4652" s="136"/>
    </row>
    <row r="4653" spans="5:5" s="121" customFormat="1" ht="88.5" customHeight="1" x14ac:dyDescent="0.3">
      <c r="E4653" s="136"/>
    </row>
    <row r="4654" spans="5:5" s="121" customFormat="1" ht="88.5" customHeight="1" x14ac:dyDescent="0.3">
      <c r="E4654" s="136"/>
    </row>
    <row r="4655" spans="5:5" s="121" customFormat="1" ht="88.5" customHeight="1" x14ac:dyDescent="0.3">
      <c r="E4655" s="136"/>
    </row>
    <row r="4656" spans="5:5" s="121" customFormat="1" ht="88.5" customHeight="1" x14ac:dyDescent="0.3">
      <c r="E4656" s="136"/>
    </row>
    <row r="4657" spans="5:5" s="121" customFormat="1" ht="88.5" customHeight="1" x14ac:dyDescent="0.3">
      <c r="E4657" s="136"/>
    </row>
    <row r="4658" spans="5:5" s="121" customFormat="1" ht="88.5" customHeight="1" x14ac:dyDescent="0.3">
      <c r="E4658" s="136"/>
    </row>
    <row r="4659" spans="5:5" s="121" customFormat="1" ht="88.5" customHeight="1" x14ac:dyDescent="0.3">
      <c r="E4659" s="136"/>
    </row>
    <row r="4660" spans="5:5" s="121" customFormat="1" ht="88.5" customHeight="1" x14ac:dyDescent="0.3">
      <c r="E4660" s="136"/>
    </row>
    <row r="4661" spans="5:5" s="121" customFormat="1" ht="88.5" customHeight="1" x14ac:dyDescent="0.3">
      <c r="E4661" s="136"/>
    </row>
    <row r="4662" spans="5:5" s="121" customFormat="1" ht="88.5" customHeight="1" x14ac:dyDescent="0.3">
      <c r="E4662" s="136"/>
    </row>
    <row r="4663" spans="5:5" s="121" customFormat="1" ht="88.5" customHeight="1" x14ac:dyDescent="0.3">
      <c r="E4663" s="136"/>
    </row>
    <row r="4664" spans="5:5" s="121" customFormat="1" ht="88.5" customHeight="1" x14ac:dyDescent="0.3">
      <c r="E4664" s="136"/>
    </row>
    <row r="4665" spans="5:5" s="121" customFormat="1" ht="88.5" customHeight="1" x14ac:dyDescent="0.3">
      <c r="E4665" s="136"/>
    </row>
    <row r="4666" spans="5:5" s="121" customFormat="1" ht="88.5" customHeight="1" x14ac:dyDescent="0.3">
      <c r="E4666" s="136"/>
    </row>
    <row r="4667" spans="5:5" s="121" customFormat="1" ht="88.5" customHeight="1" x14ac:dyDescent="0.3">
      <c r="E4667" s="136"/>
    </row>
    <row r="4668" spans="5:5" s="121" customFormat="1" ht="88.5" customHeight="1" x14ac:dyDescent="0.3">
      <c r="E4668" s="136"/>
    </row>
    <row r="4669" spans="5:5" s="121" customFormat="1" ht="88.5" customHeight="1" x14ac:dyDescent="0.3">
      <c r="E4669" s="136"/>
    </row>
    <row r="4670" spans="5:5" s="121" customFormat="1" ht="88.5" customHeight="1" x14ac:dyDescent="0.3">
      <c r="E4670" s="136"/>
    </row>
    <row r="4671" spans="5:5" s="121" customFormat="1" ht="88.5" customHeight="1" x14ac:dyDescent="0.3">
      <c r="E4671" s="136"/>
    </row>
    <row r="4672" spans="5:5" s="121" customFormat="1" ht="88.5" customHeight="1" x14ac:dyDescent="0.3">
      <c r="E4672" s="136"/>
    </row>
    <row r="4673" spans="5:5" s="121" customFormat="1" ht="88.5" customHeight="1" x14ac:dyDescent="0.3">
      <c r="E4673" s="136"/>
    </row>
    <row r="4674" spans="5:5" s="121" customFormat="1" ht="88.5" customHeight="1" x14ac:dyDescent="0.3">
      <c r="E4674" s="136"/>
    </row>
    <row r="4675" spans="5:5" s="121" customFormat="1" ht="88.5" customHeight="1" x14ac:dyDescent="0.3">
      <c r="E4675" s="136"/>
    </row>
    <row r="4676" spans="5:5" s="121" customFormat="1" ht="88.5" customHeight="1" x14ac:dyDescent="0.3">
      <c r="E4676" s="136"/>
    </row>
    <row r="4677" spans="5:5" s="121" customFormat="1" ht="88.5" customHeight="1" x14ac:dyDescent="0.3">
      <c r="E4677" s="136"/>
    </row>
    <row r="4678" spans="5:5" s="121" customFormat="1" ht="88.5" customHeight="1" x14ac:dyDescent="0.3">
      <c r="E4678" s="136"/>
    </row>
    <row r="4679" spans="5:5" s="121" customFormat="1" ht="88.5" customHeight="1" x14ac:dyDescent="0.3">
      <c r="E4679" s="136"/>
    </row>
    <row r="4680" spans="5:5" s="121" customFormat="1" ht="88.5" customHeight="1" x14ac:dyDescent="0.3">
      <c r="E4680" s="136"/>
    </row>
    <row r="4681" spans="5:5" s="121" customFormat="1" ht="88.5" customHeight="1" x14ac:dyDescent="0.3">
      <c r="E4681" s="136"/>
    </row>
    <row r="4682" spans="5:5" s="121" customFormat="1" ht="88.5" customHeight="1" x14ac:dyDescent="0.3">
      <c r="E4682" s="136"/>
    </row>
    <row r="4683" spans="5:5" s="121" customFormat="1" ht="88.5" customHeight="1" x14ac:dyDescent="0.3">
      <c r="E4683" s="136"/>
    </row>
    <row r="4684" spans="5:5" s="121" customFormat="1" ht="88.5" customHeight="1" x14ac:dyDescent="0.3">
      <c r="E4684" s="136"/>
    </row>
    <row r="4685" spans="5:5" s="121" customFormat="1" ht="88.5" customHeight="1" x14ac:dyDescent="0.3">
      <c r="E4685" s="136"/>
    </row>
    <row r="4686" spans="5:5" s="121" customFormat="1" ht="88.5" customHeight="1" x14ac:dyDescent="0.3">
      <c r="E4686" s="136"/>
    </row>
    <row r="4687" spans="5:5" s="121" customFormat="1" ht="88.5" customHeight="1" x14ac:dyDescent="0.3">
      <c r="E4687" s="136"/>
    </row>
    <row r="4688" spans="5:5" s="121" customFormat="1" ht="88.5" customHeight="1" x14ac:dyDescent="0.3">
      <c r="E4688" s="136"/>
    </row>
    <row r="4689" spans="5:5" s="121" customFormat="1" ht="88.5" customHeight="1" x14ac:dyDescent="0.3">
      <c r="E4689" s="136"/>
    </row>
    <row r="4690" spans="5:5" s="121" customFormat="1" ht="88.5" customHeight="1" x14ac:dyDescent="0.3">
      <c r="E4690" s="136"/>
    </row>
    <row r="4691" spans="5:5" s="121" customFormat="1" ht="88.5" customHeight="1" x14ac:dyDescent="0.3">
      <c r="E4691" s="136"/>
    </row>
    <row r="4692" spans="5:5" s="121" customFormat="1" ht="88.5" customHeight="1" x14ac:dyDescent="0.3">
      <c r="E4692" s="136"/>
    </row>
    <row r="4693" spans="5:5" s="121" customFormat="1" ht="88.5" customHeight="1" x14ac:dyDescent="0.3">
      <c r="E4693" s="136"/>
    </row>
    <row r="4694" spans="5:5" s="121" customFormat="1" ht="88.5" customHeight="1" x14ac:dyDescent="0.3">
      <c r="E4694" s="136"/>
    </row>
    <row r="4695" spans="5:5" s="121" customFormat="1" ht="88.5" customHeight="1" x14ac:dyDescent="0.3">
      <c r="E4695" s="136"/>
    </row>
    <row r="4696" spans="5:5" s="121" customFormat="1" ht="88.5" customHeight="1" x14ac:dyDescent="0.3">
      <c r="E4696" s="136"/>
    </row>
    <row r="4697" spans="5:5" s="121" customFormat="1" ht="88.5" customHeight="1" x14ac:dyDescent="0.3">
      <c r="E4697" s="136"/>
    </row>
    <row r="4698" spans="5:5" s="121" customFormat="1" ht="88.5" customHeight="1" x14ac:dyDescent="0.3">
      <c r="E4698" s="136"/>
    </row>
    <row r="4699" spans="5:5" s="121" customFormat="1" ht="88.5" customHeight="1" x14ac:dyDescent="0.3">
      <c r="E4699" s="136"/>
    </row>
    <row r="4700" spans="5:5" s="121" customFormat="1" ht="88.5" customHeight="1" x14ac:dyDescent="0.3">
      <c r="E4700" s="136"/>
    </row>
    <row r="4701" spans="5:5" s="121" customFormat="1" ht="88.5" customHeight="1" x14ac:dyDescent="0.3">
      <c r="E4701" s="136"/>
    </row>
    <row r="4702" spans="5:5" s="121" customFormat="1" ht="88.5" customHeight="1" x14ac:dyDescent="0.3">
      <c r="E4702" s="136"/>
    </row>
    <row r="4703" spans="5:5" s="121" customFormat="1" ht="88.5" customHeight="1" x14ac:dyDescent="0.3">
      <c r="E4703" s="136"/>
    </row>
    <row r="4704" spans="5:5" s="121" customFormat="1" ht="88.5" customHeight="1" x14ac:dyDescent="0.3">
      <c r="E4704" s="136"/>
    </row>
    <row r="4705" spans="5:5" s="121" customFormat="1" ht="88.5" customHeight="1" x14ac:dyDescent="0.3">
      <c r="E4705" s="136"/>
    </row>
    <row r="4706" spans="5:5" s="121" customFormat="1" ht="88.5" customHeight="1" x14ac:dyDescent="0.3">
      <c r="E4706" s="136"/>
    </row>
    <row r="4707" spans="5:5" s="121" customFormat="1" ht="88.5" customHeight="1" x14ac:dyDescent="0.3">
      <c r="E4707" s="136"/>
    </row>
    <row r="4708" spans="5:5" s="121" customFormat="1" ht="88.5" customHeight="1" x14ac:dyDescent="0.3">
      <c r="E4708" s="136"/>
    </row>
    <row r="4709" spans="5:5" s="121" customFormat="1" ht="88.5" customHeight="1" x14ac:dyDescent="0.3">
      <c r="E4709" s="136"/>
    </row>
    <row r="4710" spans="5:5" s="121" customFormat="1" ht="88.5" customHeight="1" x14ac:dyDescent="0.3">
      <c r="E4710" s="136"/>
    </row>
    <row r="4711" spans="5:5" s="121" customFormat="1" ht="88.5" customHeight="1" x14ac:dyDescent="0.3">
      <c r="E4711" s="136"/>
    </row>
    <row r="4712" spans="5:5" s="121" customFormat="1" ht="88.5" customHeight="1" x14ac:dyDescent="0.3">
      <c r="E4712" s="136"/>
    </row>
    <row r="4713" spans="5:5" s="121" customFormat="1" ht="88.5" customHeight="1" x14ac:dyDescent="0.3">
      <c r="E4713" s="136"/>
    </row>
    <row r="4714" spans="5:5" s="121" customFormat="1" ht="88.5" customHeight="1" x14ac:dyDescent="0.3">
      <c r="E4714" s="136"/>
    </row>
    <row r="4715" spans="5:5" s="121" customFormat="1" ht="88.5" customHeight="1" x14ac:dyDescent="0.3">
      <c r="E4715" s="136"/>
    </row>
    <row r="4716" spans="5:5" s="121" customFormat="1" ht="88.5" customHeight="1" x14ac:dyDescent="0.3">
      <c r="E4716" s="136"/>
    </row>
    <row r="4717" spans="5:5" s="121" customFormat="1" ht="88.5" customHeight="1" x14ac:dyDescent="0.3">
      <c r="E4717" s="136"/>
    </row>
    <row r="4718" spans="5:5" s="121" customFormat="1" ht="88.5" customHeight="1" x14ac:dyDescent="0.3">
      <c r="E4718" s="136"/>
    </row>
    <row r="4719" spans="5:5" s="121" customFormat="1" ht="88.5" customHeight="1" x14ac:dyDescent="0.3">
      <c r="E4719" s="136"/>
    </row>
    <row r="4720" spans="5:5" s="121" customFormat="1" ht="88.5" customHeight="1" x14ac:dyDescent="0.3">
      <c r="E4720" s="136"/>
    </row>
    <row r="4721" spans="5:5" s="121" customFormat="1" ht="88.5" customHeight="1" x14ac:dyDescent="0.3">
      <c r="E4721" s="136"/>
    </row>
    <row r="4722" spans="5:5" s="121" customFormat="1" ht="88.5" customHeight="1" x14ac:dyDescent="0.3">
      <c r="E4722" s="136"/>
    </row>
    <row r="4723" spans="5:5" s="121" customFormat="1" ht="88.5" customHeight="1" x14ac:dyDescent="0.3">
      <c r="E4723" s="136"/>
    </row>
    <row r="4724" spans="5:5" s="121" customFormat="1" ht="88.5" customHeight="1" x14ac:dyDescent="0.3">
      <c r="E4724" s="136"/>
    </row>
    <row r="4725" spans="5:5" s="121" customFormat="1" ht="88.5" customHeight="1" x14ac:dyDescent="0.3">
      <c r="E4725" s="136"/>
    </row>
    <row r="4726" spans="5:5" s="121" customFormat="1" ht="88.5" customHeight="1" x14ac:dyDescent="0.3">
      <c r="E4726" s="136"/>
    </row>
    <row r="4727" spans="5:5" s="121" customFormat="1" ht="88.5" customHeight="1" x14ac:dyDescent="0.3">
      <c r="E4727" s="136"/>
    </row>
    <row r="4728" spans="5:5" s="121" customFormat="1" ht="88.5" customHeight="1" x14ac:dyDescent="0.3">
      <c r="E4728" s="136"/>
    </row>
    <row r="4729" spans="5:5" s="121" customFormat="1" ht="88.5" customHeight="1" x14ac:dyDescent="0.3">
      <c r="E4729" s="136"/>
    </row>
    <row r="4730" spans="5:5" s="121" customFormat="1" ht="88.5" customHeight="1" x14ac:dyDescent="0.3">
      <c r="E4730" s="136"/>
    </row>
    <row r="4731" spans="5:5" s="121" customFormat="1" ht="88.5" customHeight="1" x14ac:dyDescent="0.3">
      <c r="E4731" s="136"/>
    </row>
    <row r="4732" spans="5:5" s="121" customFormat="1" ht="88.5" customHeight="1" x14ac:dyDescent="0.3">
      <c r="E4732" s="136"/>
    </row>
    <row r="4733" spans="5:5" s="121" customFormat="1" ht="88.5" customHeight="1" x14ac:dyDescent="0.3">
      <c r="E4733" s="136"/>
    </row>
    <row r="4734" spans="5:5" s="121" customFormat="1" ht="88.5" customHeight="1" x14ac:dyDescent="0.3">
      <c r="E4734" s="136"/>
    </row>
    <row r="4735" spans="5:5" s="121" customFormat="1" ht="88.5" customHeight="1" x14ac:dyDescent="0.3">
      <c r="E4735" s="136"/>
    </row>
    <row r="4736" spans="5:5" s="121" customFormat="1" ht="88.5" customHeight="1" x14ac:dyDescent="0.3">
      <c r="E4736" s="136"/>
    </row>
    <row r="4737" spans="5:5" s="121" customFormat="1" ht="88.5" customHeight="1" x14ac:dyDescent="0.3">
      <c r="E4737" s="136"/>
    </row>
    <row r="4738" spans="5:5" s="121" customFormat="1" ht="88.5" customHeight="1" x14ac:dyDescent="0.3">
      <c r="E4738" s="136"/>
    </row>
    <row r="4739" spans="5:5" s="121" customFormat="1" ht="88.5" customHeight="1" x14ac:dyDescent="0.3">
      <c r="E4739" s="136"/>
    </row>
    <row r="4740" spans="5:5" s="121" customFormat="1" ht="88.5" customHeight="1" x14ac:dyDescent="0.3">
      <c r="E4740" s="136"/>
    </row>
    <row r="4741" spans="5:5" s="121" customFormat="1" ht="88.5" customHeight="1" x14ac:dyDescent="0.3">
      <c r="E4741" s="136"/>
    </row>
    <row r="4742" spans="5:5" s="121" customFormat="1" ht="88.5" customHeight="1" x14ac:dyDescent="0.3">
      <c r="E4742" s="136"/>
    </row>
    <row r="4743" spans="5:5" s="121" customFormat="1" ht="88.5" customHeight="1" x14ac:dyDescent="0.3">
      <c r="E4743" s="136"/>
    </row>
    <row r="4744" spans="5:5" s="121" customFormat="1" ht="88.5" customHeight="1" x14ac:dyDescent="0.3">
      <c r="E4744" s="136"/>
    </row>
    <row r="4745" spans="5:5" s="121" customFormat="1" ht="88.5" customHeight="1" x14ac:dyDescent="0.3">
      <c r="E4745" s="136"/>
    </row>
    <row r="4746" spans="5:5" s="121" customFormat="1" ht="88.5" customHeight="1" x14ac:dyDescent="0.3">
      <c r="E4746" s="136"/>
    </row>
    <row r="4747" spans="5:5" s="121" customFormat="1" ht="88.5" customHeight="1" x14ac:dyDescent="0.3">
      <c r="E4747" s="136"/>
    </row>
    <row r="4748" spans="5:5" s="121" customFormat="1" ht="88.5" customHeight="1" x14ac:dyDescent="0.3">
      <c r="E4748" s="136"/>
    </row>
    <row r="4749" spans="5:5" s="121" customFormat="1" ht="88.5" customHeight="1" x14ac:dyDescent="0.3">
      <c r="E4749" s="136"/>
    </row>
    <row r="4750" spans="5:5" s="121" customFormat="1" ht="88.5" customHeight="1" x14ac:dyDescent="0.3">
      <c r="E4750" s="136"/>
    </row>
    <row r="4751" spans="5:5" s="121" customFormat="1" ht="88.5" customHeight="1" x14ac:dyDescent="0.3">
      <c r="E4751" s="136"/>
    </row>
    <row r="4752" spans="5:5" s="121" customFormat="1" ht="88.5" customHeight="1" x14ac:dyDescent="0.3">
      <c r="E4752" s="136"/>
    </row>
    <row r="4753" spans="5:5" s="121" customFormat="1" ht="88.5" customHeight="1" x14ac:dyDescent="0.3">
      <c r="E4753" s="136"/>
    </row>
    <row r="4754" spans="5:5" s="121" customFormat="1" ht="88.5" customHeight="1" x14ac:dyDescent="0.3">
      <c r="E4754" s="136"/>
    </row>
    <row r="4755" spans="5:5" s="121" customFormat="1" ht="88.5" customHeight="1" x14ac:dyDescent="0.3">
      <c r="E4755" s="136"/>
    </row>
    <row r="4756" spans="5:5" s="121" customFormat="1" ht="88.5" customHeight="1" x14ac:dyDescent="0.3">
      <c r="E4756" s="136"/>
    </row>
    <row r="4757" spans="5:5" s="121" customFormat="1" ht="88.5" customHeight="1" x14ac:dyDescent="0.3">
      <c r="E4757" s="136"/>
    </row>
    <row r="4758" spans="5:5" s="121" customFormat="1" ht="88.5" customHeight="1" x14ac:dyDescent="0.3">
      <c r="E4758" s="136"/>
    </row>
    <row r="4759" spans="5:5" s="121" customFormat="1" ht="88.5" customHeight="1" x14ac:dyDescent="0.3">
      <c r="E4759" s="136"/>
    </row>
    <row r="4760" spans="5:5" s="121" customFormat="1" ht="88.5" customHeight="1" x14ac:dyDescent="0.3">
      <c r="E4760" s="136"/>
    </row>
    <row r="4761" spans="5:5" s="121" customFormat="1" ht="88.5" customHeight="1" x14ac:dyDescent="0.3">
      <c r="E4761" s="136"/>
    </row>
    <row r="4762" spans="5:5" s="121" customFormat="1" ht="88.5" customHeight="1" x14ac:dyDescent="0.3">
      <c r="E4762" s="136"/>
    </row>
    <row r="4763" spans="5:5" s="121" customFormat="1" ht="88.5" customHeight="1" x14ac:dyDescent="0.3">
      <c r="E4763" s="136"/>
    </row>
    <row r="4764" spans="5:5" s="121" customFormat="1" ht="88.5" customHeight="1" x14ac:dyDescent="0.3">
      <c r="E4764" s="136"/>
    </row>
    <row r="4765" spans="5:5" s="121" customFormat="1" ht="88.5" customHeight="1" x14ac:dyDescent="0.3">
      <c r="E4765" s="136"/>
    </row>
    <row r="4766" spans="5:5" s="121" customFormat="1" ht="88.5" customHeight="1" x14ac:dyDescent="0.3">
      <c r="E4766" s="136"/>
    </row>
    <row r="4767" spans="5:5" s="121" customFormat="1" ht="88.5" customHeight="1" x14ac:dyDescent="0.3">
      <c r="E4767" s="136"/>
    </row>
    <row r="4768" spans="5:5" s="121" customFormat="1" ht="88.5" customHeight="1" x14ac:dyDescent="0.3">
      <c r="E4768" s="136"/>
    </row>
    <row r="4769" spans="5:5" s="121" customFormat="1" ht="88.5" customHeight="1" x14ac:dyDescent="0.3">
      <c r="E4769" s="136"/>
    </row>
    <row r="4770" spans="5:5" s="121" customFormat="1" ht="88.5" customHeight="1" x14ac:dyDescent="0.3">
      <c r="E4770" s="136"/>
    </row>
    <row r="4771" spans="5:5" s="121" customFormat="1" ht="88.5" customHeight="1" x14ac:dyDescent="0.3">
      <c r="E4771" s="136"/>
    </row>
    <row r="4772" spans="5:5" s="121" customFormat="1" ht="88.5" customHeight="1" x14ac:dyDescent="0.3">
      <c r="E4772" s="136"/>
    </row>
    <row r="4773" spans="5:5" s="121" customFormat="1" ht="88.5" customHeight="1" x14ac:dyDescent="0.3">
      <c r="E4773" s="136"/>
    </row>
    <row r="4774" spans="5:5" s="121" customFormat="1" ht="88.5" customHeight="1" x14ac:dyDescent="0.3">
      <c r="E4774" s="136"/>
    </row>
    <row r="4775" spans="5:5" s="121" customFormat="1" ht="88.5" customHeight="1" x14ac:dyDescent="0.3">
      <c r="E4775" s="136"/>
    </row>
    <row r="4776" spans="5:5" s="121" customFormat="1" ht="88.5" customHeight="1" x14ac:dyDescent="0.3">
      <c r="E4776" s="136"/>
    </row>
    <row r="4777" spans="5:5" s="121" customFormat="1" ht="88.5" customHeight="1" x14ac:dyDescent="0.3">
      <c r="E4777" s="136"/>
    </row>
    <row r="4778" spans="5:5" s="121" customFormat="1" ht="88.5" customHeight="1" x14ac:dyDescent="0.3">
      <c r="E4778" s="136"/>
    </row>
    <row r="4779" spans="5:5" s="121" customFormat="1" ht="88.5" customHeight="1" x14ac:dyDescent="0.3">
      <c r="E4779" s="136"/>
    </row>
    <row r="4780" spans="5:5" s="121" customFormat="1" ht="88.5" customHeight="1" x14ac:dyDescent="0.3">
      <c r="E4780" s="136"/>
    </row>
    <row r="4781" spans="5:5" s="121" customFormat="1" ht="88.5" customHeight="1" x14ac:dyDescent="0.3">
      <c r="E4781" s="136"/>
    </row>
    <row r="4782" spans="5:5" s="121" customFormat="1" ht="88.5" customHeight="1" x14ac:dyDescent="0.3">
      <c r="E4782" s="136"/>
    </row>
    <row r="4783" spans="5:5" s="121" customFormat="1" ht="88.5" customHeight="1" x14ac:dyDescent="0.3">
      <c r="E4783" s="136"/>
    </row>
    <row r="4784" spans="5:5" s="121" customFormat="1" ht="88.5" customHeight="1" x14ac:dyDescent="0.3">
      <c r="E4784" s="136"/>
    </row>
    <row r="4785" spans="5:5" s="121" customFormat="1" ht="88.5" customHeight="1" x14ac:dyDescent="0.3">
      <c r="E4785" s="136"/>
    </row>
    <row r="4786" spans="5:5" s="121" customFormat="1" ht="88.5" customHeight="1" x14ac:dyDescent="0.3">
      <c r="E4786" s="136"/>
    </row>
    <row r="4787" spans="5:5" s="121" customFormat="1" ht="88.5" customHeight="1" x14ac:dyDescent="0.3">
      <c r="E4787" s="136"/>
    </row>
    <row r="4788" spans="5:5" s="121" customFormat="1" ht="88.5" customHeight="1" x14ac:dyDescent="0.3">
      <c r="E4788" s="136"/>
    </row>
    <row r="4789" spans="5:5" s="121" customFormat="1" ht="88.5" customHeight="1" x14ac:dyDescent="0.3">
      <c r="E4789" s="136"/>
    </row>
    <row r="4790" spans="5:5" s="121" customFormat="1" ht="88.5" customHeight="1" x14ac:dyDescent="0.3">
      <c r="E4790" s="136"/>
    </row>
    <row r="4791" spans="5:5" s="121" customFormat="1" ht="88.5" customHeight="1" x14ac:dyDescent="0.3">
      <c r="E4791" s="136"/>
    </row>
    <row r="4792" spans="5:5" s="121" customFormat="1" ht="88.5" customHeight="1" x14ac:dyDescent="0.3">
      <c r="E4792" s="136"/>
    </row>
    <row r="4793" spans="5:5" s="121" customFormat="1" ht="88.5" customHeight="1" x14ac:dyDescent="0.3">
      <c r="E4793" s="136"/>
    </row>
    <row r="4794" spans="5:5" s="121" customFormat="1" ht="88.5" customHeight="1" x14ac:dyDescent="0.3">
      <c r="E4794" s="136"/>
    </row>
    <row r="4795" spans="5:5" s="121" customFormat="1" ht="88.5" customHeight="1" x14ac:dyDescent="0.3">
      <c r="E4795" s="136"/>
    </row>
    <row r="4796" spans="5:5" s="121" customFormat="1" ht="88.5" customHeight="1" x14ac:dyDescent="0.3">
      <c r="E4796" s="136"/>
    </row>
    <row r="4797" spans="5:5" s="121" customFormat="1" ht="88.5" customHeight="1" x14ac:dyDescent="0.3">
      <c r="E4797" s="136"/>
    </row>
    <row r="4798" spans="5:5" s="121" customFormat="1" ht="88.5" customHeight="1" x14ac:dyDescent="0.3">
      <c r="E4798" s="136"/>
    </row>
    <row r="4799" spans="5:5" s="121" customFormat="1" ht="88.5" customHeight="1" x14ac:dyDescent="0.3">
      <c r="E4799" s="136"/>
    </row>
    <row r="4800" spans="5:5" s="121" customFormat="1" ht="88.5" customHeight="1" x14ac:dyDescent="0.3">
      <c r="E4800" s="136"/>
    </row>
    <row r="4801" spans="5:5" s="121" customFormat="1" ht="88.5" customHeight="1" x14ac:dyDescent="0.3">
      <c r="E4801" s="136"/>
    </row>
    <row r="4802" spans="5:5" s="121" customFormat="1" ht="88.5" customHeight="1" x14ac:dyDescent="0.3">
      <c r="E4802" s="136"/>
    </row>
    <row r="4803" spans="5:5" s="121" customFormat="1" ht="88.5" customHeight="1" x14ac:dyDescent="0.3">
      <c r="E4803" s="136"/>
    </row>
    <row r="4804" spans="5:5" s="121" customFormat="1" ht="88.5" customHeight="1" x14ac:dyDescent="0.3">
      <c r="E4804" s="136"/>
    </row>
    <row r="4805" spans="5:5" s="121" customFormat="1" ht="88.5" customHeight="1" x14ac:dyDescent="0.3">
      <c r="E4805" s="136"/>
    </row>
    <row r="4806" spans="5:5" s="121" customFormat="1" ht="88.5" customHeight="1" x14ac:dyDescent="0.3">
      <c r="E4806" s="136"/>
    </row>
    <row r="4807" spans="5:5" s="121" customFormat="1" ht="88.5" customHeight="1" x14ac:dyDescent="0.3">
      <c r="E4807" s="136"/>
    </row>
    <row r="4808" spans="5:5" s="121" customFormat="1" ht="88.5" customHeight="1" x14ac:dyDescent="0.3">
      <c r="E4808" s="136"/>
    </row>
    <row r="4809" spans="5:5" s="121" customFormat="1" ht="88.5" customHeight="1" x14ac:dyDescent="0.3">
      <c r="E4809" s="136"/>
    </row>
    <row r="4810" spans="5:5" s="121" customFormat="1" ht="88.5" customHeight="1" x14ac:dyDescent="0.3">
      <c r="E4810" s="136"/>
    </row>
    <row r="4811" spans="5:5" s="121" customFormat="1" ht="88.5" customHeight="1" x14ac:dyDescent="0.3">
      <c r="E4811" s="136"/>
    </row>
    <row r="4812" spans="5:5" s="121" customFormat="1" ht="88.5" customHeight="1" x14ac:dyDescent="0.3">
      <c r="E4812" s="136"/>
    </row>
    <row r="4813" spans="5:5" s="121" customFormat="1" ht="88.5" customHeight="1" x14ac:dyDescent="0.3">
      <c r="E4813" s="136"/>
    </row>
    <row r="4814" spans="5:5" s="121" customFormat="1" ht="88.5" customHeight="1" x14ac:dyDescent="0.3">
      <c r="E4814" s="136"/>
    </row>
    <row r="4815" spans="5:5" s="121" customFormat="1" ht="88.5" customHeight="1" x14ac:dyDescent="0.3">
      <c r="E4815" s="136"/>
    </row>
    <row r="4816" spans="5:5" s="121" customFormat="1" ht="88.5" customHeight="1" x14ac:dyDescent="0.3">
      <c r="E4816" s="136"/>
    </row>
    <row r="4817" spans="5:5" s="121" customFormat="1" ht="88.5" customHeight="1" x14ac:dyDescent="0.3">
      <c r="E4817" s="136"/>
    </row>
    <row r="4818" spans="5:5" s="121" customFormat="1" ht="88.5" customHeight="1" x14ac:dyDescent="0.3">
      <c r="E4818" s="136"/>
    </row>
    <row r="4819" spans="5:5" s="121" customFormat="1" ht="88.5" customHeight="1" x14ac:dyDescent="0.3">
      <c r="E4819" s="136"/>
    </row>
    <row r="4820" spans="5:5" s="121" customFormat="1" ht="88.5" customHeight="1" x14ac:dyDescent="0.3">
      <c r="E4820" s="136"/>
    </row>
    <row r="4821" spans="5:5" s="121" customFormat="1" ht="88.5" customHeight="1" x14ac:dyDescent="0.3">
      <c r="E4821" s="136"/>
    </row>
    <row r="4822" spans="5:5" s="121" customFormat="1" ht="88.5" customHeight="1" x14ac:dyDescent="0.3">
      <c r="E4822" s="136"/>
    </row>
    <row r="4823" spans="5:5" s="121" customFormat="1" ht="88.5" customHeight="1" x14ac:dyDescent="0.3">
      <c r="E4823" s="136"/>
    </row>
    <row r="4824" spans="5:5" s="121" customFormat="1" ht="88.5" customHeight="1" x14ac:dyDescent="0.3">
      <c r="E4824" s="136"/>
    </row>
    <row r="4825" spans="5:5" s="121" customFormat="1" ht="88.5" customHeight="1" x14ac:dyDescent="0.3">
      <c r="E4825" s="136"/>
    </row>
    <row r="4826" spans="5:5" s="121" customFormat="1" ht="88.5" customHeight="1" x14ac:dyDescent="0.3">
      <c r="E4826" s="136"/>
    </row>
    <row r="4827" spans="5:5" s="121" customFormat="1" ht="88.5" customHeight="1" x14ac:dyDescent="0.3">
      <c r="E4827" s="136"/>
    </row>
    <row r="4828" spans="5:5" s="121" customFormat="1" ht="88.5" customHeight="1" x14ac:dyDescent="0.3">
      <c r="E4828" s="136"/>
    </row>
    <row r="4829" spans="5:5" s="121" customFormat="1" ht="88.5" customHeight="1" x14ac:dyDescent="0.3">
      <c r="E4829" s="136"/>
    </row>
    <row r="4830" spans="5:5" s="121" customFormat="1" ht="88.5" customHeight="1" x14ac:dyDescent="0.3">
      <c r="E4830" s="136"/>
    </row>
    <row r="4831" spans="5:5" s="121" customFormat="1" ht="88.5" customHeight="1" x14ac:dyDescent="0.3">
      <c r="E4831" s="136"/>
    </row>
    <row r="4832" spans="5:5" s="121" customFormat="1" ht="88.5" customHeight="1" x14ac:dyDescent="0.3">
      <c r="E4832" s="136"/>
    </row>
    <row r="4833" spans="5:5" s="121" customFormat="1" ht="88.5" customHeight="1" x14ac:dyDescent="0.3">
      <c r="E4833" s="136"/>
    </row>
    <row r="4834" spans="5:5" s="121" customFormat="1" ht="88.5" customHeight="1" x14ac:dyDescent="0.3">
      <c r="E4834" s="136"/>
    </row>
    <row r="4835" spans="5:5" s="121" customFormat="1" ht="88.5" customHeight="1" x14ac:dyDescent="0.3">
      <c r="E4835" s="136"/>
    </row>
    <row r="4836" spans="5:5" s="121" customFormat="1" ht="88.5" customHeight="1" x14ac:dyDescent="0.3">
      <c r="E4836" s="136"/>
    </row>
    <row r="4837" spans="5:5" s="121" customFormat="1" ht="88.5" customHeight="1" x14ac:dyDescent="0.3">
      <c r="E4837" s="136"/>
    </row>
    <row r="4838" spans="5:5" s="121" customFormat="1" ht="88.5" customHeight="1" x14ac:dyDescent="0.3">
      <c r="E4838" s="136"/>
    </row>
    <row r="4839" spans="5:5" s="121" customFormat="1" ht="88.5" customHeight="1" x14ac:dyDescent="0.3">
      <c r="E4839" s="136"/>
    </row>
    <row r="4840" spans="5:5" s="121" customFormat="1" ht="88.5" customHeight="1" x14ac:dyDescent="0.3">
      <c r="E4840" s="136"/>
    </row>
    <row r="4841" spans="5:5" s="121" customFormat="1" ht="88.5" customHeight="1" x14ac:dyDescent="0.3">
      <c r="E4841" s="136"/>
    </row>
    <row r="4842" spans="5:5" s="121" customFormat="1" ht="88.5" customHeight="1" x14ac:dyDescent="0.3">
      <c r="E4842" s="136"/>
    </row>
    <row r="4843" spans="5:5" s="121" customFormat="1" ht="88.5" customHeight="1" x14ac:dyDescent="0.3">
      <c r="E4843" s="136"/>
    </row>
    <row r="4844" spans="5:5" s="121" customFormat="1" ht="88.5" customHeight="1" x14ac:dyDescent="0.3">
      <c r="E4844" s="136"/>
    </row>
    <row r="4845" spans="5:5" s="121" customFormat="1" ht="88.5" customHeight="1" x14ac:dyDescent="0.3">
      <c r="E4845" s="136"/>
    </row>
    <row r="4846" spans="5:5" s="121" customFormat="1" ht="88.5" customHeight="1" x14ac:dyDescent="0.3">
      <c r="E4846" s="136"/>
    </row>
    <row r="4847" spans="5:5" s="121" customFormat="1" ht="88.5" customHeight="1" x14ac:dyDescent="0.3">
      <c r="E4847" s="136"/>
    </row>
    <row r="4848" spans="5:5" s="121" customFormat="1" ht="88.5" customHeight="1" x14ac:dyDescent="0.3">
      <c r="E4848" s="136"/>
    </row>
    <row r="4849" spans="5:5" s="121" customFormat="1" ht="88.5" customHeight="1" x14ac:dyDescent="0.3">
      <c r="E4849" s="136"/>
    </row>
    <row r="4850" spans="5:5" s="121" customFormat="1" ht="88.5" customHeight="1" x14ac:dyDescent="0.3">
      <c r="E4850" s="136"/>
    </row>
    <row r="4851" spans="5:5" s="121" customFormat="1" ht="88.5" customHeight="1" x14ac:dyDescent="0.3">
      <c r="E4851" s="136"/>
    </row>
    <row r="4852" spans="5:5" s="121" customFormat="1" ht="88.5" customHeight="1" x14ac:dyDescent="0.3">
      <c r="E4852" s="136"/>
    </row>
    <row r="4853" spans="5:5" s="121" customFormat="1" ht="88.5" customHeight="1" x14ac:dyDescent="0.3">
      <c r="E4853" s="136"/>
    </row>
    <row r="4854" spans="5:5" s="121" customFormat="1" ht="88.5" customHeight="1" x14ac:dyDescent="0.3">
      <c r="E4854" s="136"/>
    </row>
    <row r="4855" spans="5:5" s="121" customFormat="1" ht="88.5" customHeight="1" x14ac:dyDescent="0.3">
      <c r="E4855" s="136"/>
    </row>
    <row r="4856" spans="5:5" s="121" customFormat="1" ht="88.5" customHeight="1" x14ac:dyDescent="0.3">
      <c r="E4856" s="136"/>
    </row>
    <row r="4857" spans="5:5" s="121" customFormat="1" ht="88.5" customHeight="1" x14ac:dyDescent="0.3">
      <c r="E4857" s="136"/>
    </row>
    <row r="4858" spans="5:5" s="121" customFormat="1" ht="88.5" customHeight="1" x14ac:dyDescent="0.3">
      <c r="E4858" s="136"/>
    </row>
    <row r="4859" spans="5:5" s="121" customFormat="1" ht="88.5" customHeight="1" x14ac:dyDescent="0.3">
      <c r="E4859" s="136"/>
    </row>
    <row r="4860" spans="5:5" s="121" customFormat="1" ht="88.5" customHeight="1" x14ac:dyDescent="0.3">
      <c r="E4860" s="136"/>
    </row>
    <row r="4861" spans="5:5" s="121" customFormat="1" ht="88.5" customHeight="1" x14ac:dyDescent="0.3">
      <c r="E4861" s="136"/>
    </row>
    <row r="4862" spans="5:5" s="121" customFormat="1" ht="88.5" customHeight="1" x14ac:dyDescent="0.3">
      <c r="E4862" s="136"/>
    </row>
    <row r="4863" spans="5:5" s="121" customFormat="1" ht="88.5" customHeight="1" x14ac:dyDescent="0.3">
      <c r="E4863" s="136"/>
    </row>
    <row r="4864" spans="5:5" s="121" customFormat="1" ht="88.5" customHeight="1" x14ac:dyDescent="0.3">
      <c r="E4864" s="136"/>
    </row>
    <row r="4865" spans="5:5" s="121" customFormat="1" ht="88.5" customHeight="1" x14ac:dyDescent="0.3">
      <c r="E4865" s="136"/>
    </row>
    <row r="4866" spans="5:5" s="121" customFormat="1" ht="88.5" customHeight="1" x14ac:dyDescent="0.3">
      <c r="E4866" s="136"/>
    </row>
    <row r="4867" spans="5:5" s="121" customFormat="1" ht="88.5" customHeight="1" x14ac:dyDescent="0.3">
      <c r="E4867" s="136"/>
    </row>
    <row r="4868" spans="5:5" s="121" customFormat="1" ht="88.5" customHeight="1" x14ac:dyDescent="0.3">
      <c r="E4868" s="136"/>
    </row>
    <row r="4869" spans="5:5" s="121" customFormat="1" ht="88.5" customHeight="1" x14ac:dyDescent="0.3">
      <c r="E4869" s="136"/>
    </row>
    <row r="4870" spans="5:5" s="121" customFormat="1" ht="88.5" customHeight="1" x14ac:dyDescent="0.3">
      <c r="E4870" s="136"/>
    </row>
    <row r="4871" spans="5:5" s="121" customFormat="1" ht="88.5" customHeight="1" x14ac:dyDescent="0.3">
      <c r="E4871" s="136"/>
    </row>
    <row r="4872" spans="5:5" s="121" customFormat="1" ht="88.5" customHeight="1" x14ac:dyDescent="0.3">
      <c r="E4872" s="136"/>
    </row>
    <row r="4873" spans="5:5" s="121" customFormat="1" ht="88.5" customHeight="1" x14ac:dyDescent="0.3">
      <c r="E4873" s="136"/>
    </row>
    <row r="4874" spans="5:5" s="121" customFormat="1" ht="88.5" customHeight="1" x14ac:dyDescent="0.3">
      <c r="E4874" s="136"/>
    </row>
    <row r="4875" spans="5:5" s="121" customFormat="1" ht="88.5" customHeight="1" x14ac:dyDescent="0.3">
      <c r="E4875" s="136"/>
    </row>
    <row r="4876" spans="5:5" s="121" customFormat="1" ht="88.5" customHeight="1" x14ac:dyDescent="0.3">
      <c r="E4876" s="136"/>
    </row>
    <row r="4877" spans="5:5" s="121" customFormat="1" ht="88.5" customHeight="1" x14ac:dyDescent="0.3">
      <c r="E4877" s="136"/>
    </row>
    <row r="4878" spans="5:5" s="121" customFormat="1" ht="88.5" customHeight="1" x14ac:dyDescent="0.3">
      <c r="E4878" s="136"/>
    </row>
    <row r="4879" spans="5:5" s="121" customFormat="1" ht="88.5" customHeight="1" x14ac:dyDescent="0.3">
      <c r="E4879" s="136"/>
    </row>
    <row r="4880" spans="5:5" s="121" customFormat="1" ht="88.5" customHeight="1" x14ac:dyDescent="0.3">
      <c r="E4880" s="136"/>
    </row>
    <row r="4881" spans="5:5" s="121" customFormat="1" ht="88.5" customHeight="1" x14ac:dyDescent="0.3">
      <c r="E4881" s="136"/>
    </row>
    <row r="4882" spans="5:5" s="121" customFormat="1" ht="88.5" customHeight="1" x14ac:dyDescent="0.3">
      <c r="E4882" s="136"/>
    </row>
    <row r="4883" spans="5:5" s="121" customFormat="1" ht="88.5" customHeight="1" x14ac:dyDescent="0.3">
      <c r="E4883" s="136"/>
    </row>
    <row r="4884" spans="5:5" s="121" customFormat="1" ht="88.5" customHeight="1" x14ac:dyDescent="0.3">
      <c r="E4884" s="136"/>
    </row>
    <row r="4885" spans="5:5" s="121" customFormat="1" ht="88.5" customHeight="1" x14ac:dyDescent="0.3">
      <c r="E4885" s="136"/>
    </row>
    <row r="4886" spans="5:5" s="121" customFormat="1" ht="88.5" customHeight="1" x14ac:dyDescent="0.3">
      <c r="E4886" s="136"/>
    </row>
    <row r="4887" spans="5:5" s="121" customFormat="1" ht="88.5" customHeight="1" x14ac:dyDescent="0.3">
      <c r="E4887" s="136"/>
    </row>
    <row r="4888" spans="5:5" s="121" customFormat="1" ht="88.5" customHeight="1" x14ac:dyDescent="0.3">
      <c r="E4888" s="136"/>
    </row>
    <row r="4889" spans="5:5" s="121" customFormat="1" ht="88.5" customHeight="1" x14ac:dyDescent="0.3">
      <c r="E4889" s="136"/>
    </row>
    <row r="4890" spans="5:5" s="121" customFormat="1" ht="88.5" customHeight="1" x14ac:dyDescent="0.3">
      <c r="E4890" s="136"/>
    </row>
    <row r="4891" spans="5:5" s="121" customFormat="1" ht="88.5" customHeight="1" x14ac:dyDescent="0.3">
      <c r="E4891" s="136"/>
    </row>
    <row r="4892" spans="5:5" s="121" customFormat="1" ht="88.5" customHeight="1" x14ac:dyDescent="0.3">
      <c r="E4892" s="136"/>
    </row>
    <row r="4893" spans="5:5" s="121" customFormat="1" ht="88.5" customHeight="1" x14ac:dyDescent="0.3">
      <c r="E4893" s="136"/>
    </row>
    <row r="4894" spans="5:5" s="121" customFormat="1" ht="88.5" customHeight="1" x14ac:dyDescent="0.3">
      <c r="E4894" s="136"/>
    </row>
    <row r="4895" spans="5:5" s="121" customFormat="1" ht="88.5" customHeight="1" x14ac:dyDescent="0.3">
      <c r="E4895" s="136"/>
    </row>
    <row r="4896" spans="5:5" s="121" customFormat="1" ht="88.5" customHeight="1" x14ac:dyDescent="0.3">
      <c r="E4896" s="136"/>
    </row>
    <row r="4897" spans="5:5" s="121" customFormat="1" ht="88.5" customHeight="1" x14ac:dyDescent="0.3">
      <c r="E4897" s="136"/>
    </row>
    <row r="4898" spans="5:5" s="121" customFormat="1" ht="88.5" customHeight="1" x14ac:dyDescent="0.3">
      <c r="E4898" s="136"/>
    </row>
    <row r="4899" spans="5:5" s="121" customFormat="1" ht="88.5" customHeight="1" x14ac:dyDescent="0.3">
      <c r="E4899" s="136"/>
    </row>
    <row r="4900" spans="5:5" s="121" customFormat="1" ht="88.5" customHeight="1" x14ac:dyDescent="0.3">
      <c r="E4900" s="136"/>
    </row>
    <row r="4901" spans="5:5" s="121" customFormat="1" ht="88.5" customHeight="1" x14ac:dyDescent="0.3">
      <c r="E4901" s="136"/>
    </row>
    <row r="4902" spans="5:5" s="121" customFormat="1" ht="88.5" customHeight="1" x14ac:dyDescent="0.3">
      <c r="E4902" s="136"/>
    </row>
    <row r="4903" spans="5:5" s="121" customFormat="1" ht="88.5" customHeight="1" x14ac:dyDescent="0.3">
      <c r="E4903" s="136"/>
    </row>
    <row r="4904" spans="5:5" s="121" customFormat="1" ht="88.5" customHeight="1" x14ac:dyDescent="0.3">
      <c r="E4904" s="136"/>
    </row>
    <row r="4905" spans="5:5" s="121" customFormat="1" ht="88.5" customHeight="1" x14ac:dyDescent="0.3">
      <c r="E4905" s="136"/>
    </row>
    <row r="4906" spans="5:5" s="121" customFormat="1" ht="88.5" customHeight="1" x14ac:dyDescent="0.3">
      <c r="E4906" s="136"/>
    </row>
    <row r="4907" spans="5:5" s="121" customFormat="1" ht="88.5" customHeight="1" x14ac:dyDescent="0.3">
      <c r="E4907" s="136"/>
    </row>
    <row r="4908" spans="5:5" s="121" customFormat="1" ht="88.5" customHeight="1" x14ac:dyDescent="0.3">
      <c r="E4908" s="136"/>
    </row>
    <row r="4909" spans="5:5" s="121" customFormat="1" ht="88.5" customHeight="1" x14ac:dyDescent="0.3">
      <c r="E4909" s="136"/>
    </row>
    <row r="4910" spans="5:5" s="121" customFormat="1" ht="88.5" customHeight="1" x14ac:dyDescent="0.3">
      <c r="E4910" s="136"/>
    </row>
    <row r="4911" spans="5:5" s="121" customFormat="1" ht="88.5" customHeight="1" x14ac:dyDescent="0.3">
      <c r="E4911" s="136"/>
    </row>
    <row r="4912" spans="5:5" s="121" customFormat="1" ht="88.5" customHeight="1" x14ac:dyDescent="0.3">
      <c r="E4912" s="136"/>
    </row>
    <row r="4913" spans="5:5" s="121" customFormat="1" ht="88.5" customHeight="1" x14ac:dyDescent="0.3">
      <c r="E4913" s="136"/>
    </row>
    <row r="4914" spans="5:5" s="121" customFormat="1" ht="88.5" customHeight="1" x14ac:dyDescent="0.3">
      <c r="E4914" s="136"/>
    </row>
    <row r="4915" spans="5:5" s="121" customFormat="1" ht="88.5" customHeight="1" x14ac:dyDescent="0.3">
      <c r="E4915" s="136"/>
    </row>
    <row r="4916" spans="5:5" s="121" customFormat="1" ht="88.5" customHeight="1" x14ac:dyDescent="0.3">
      <c r="E4916" s="136"/>
    </row>
    <row r="4917" spans="5:5" s="121" customFormat="1" ht="88.5" customHeight="1" x14ac:dyDescent="0.3">
      <c r="E4917" s="136"/>
    </row>
    <row r="4918" spans="5:5" s="121" customFormat="1" ht="88.5" customHeight="1" x14ac:dyDescent="0.3">
      <c r="E4918" s="136"/>
    </row>
    <row r="4919" spans="5:5" s="121" customFormat="1" ht="88.5" customHeight="1" x14ac:dyDescent="0.3">
      <c r="E4919" s="136"/>
    </row>
    <row r="4920" spans="5:5" s="121" customFormat="1" ht="88.5" customHeight="1" x14ac:dyDescent="0.3">
      <c r="E4920" s="136"/>
    </row>
    <row r="4921" spans="5:5" s="121" customFormat="1" ht="88.5" customHeight="1" x14ac:dyDescent="0.3">
      <c r="E4921" s="136"/>
    </row>
    <row r="4922" spans="5:5" s="121" customFormat="1" ht="88.5" customHeight="1" x14ac:dyDescent="0.3">
      <c r="E4922" s="136"/>
    </row>
    <row r="4923" spans="5:5" s="121" customFormat="1" ht="88.5" customHeight="1" x14ac:dyDescent="0.3">
      <c r="E4923" s="136"/>
    </row>
    <row r="4924" spans="5:5" s="121" customFormat="1" ht="88.5" customHeight="1" x14ac:dyDescent="0.3">
      <c r="E4924" s="136"/>
    </row>
    <row r="4925" spans="5:5" s="121" customFormat="1" ht="88.5" customHeight="1" x14ac:dyDescent="0.3">
      <c r="E4925" s="136"/>
    </row>
    <row r="4926" spans="5:5" s="121" customFormat="1" ht="88.5" customHeight="1" x14ac:dyDescent="0.3">
      <c r="E4926" s="136"/>
    </row>
    <row r="4927" spans="5:5" s="121" customFormat="1" ht="88.5" customHeight="1" x14ac:dyDescent="0.3">
      <c r="E4927" s="136"/>
    </row>
    <row r="4928" spans="5:5" s="121" customFormat="1" ht="88.5" customHeight="1" x14ac:dyDescent="0.3">
      <c r="E4928" s="136"/>
    </row>
    <row r="4929" spans="5:5" s="121" customFormat="1" ht="88.5" customHeight="1" x14ac:dyDescent="0.3">
      <c r="E4929" s="136"/>
    </row>
    <row r="4930" spans="5:5" s="121" customFormat="1" ht="88.5" customHeight="1" x14ac:dyDescent="0.3">
      <c r="E4930" s="136"/>
    </row>
    <row r="4931" spans="5:5" s="121" customFormat="1" ht="88.5" customHeight="1" x14ac:dyDescent="0.3">
      <c r="E4931" s="136"/>
    </row>
    <row r="4932" spans="5:5" s="121" customFormat="1" ht="88.5" customHeight="1" x14ac:dyDescent="0.3">
      <c r="E4932" s="136"/>
    </row>
    <row r="4933" spans="5:5" s="121" customFormat="1" ht="88.5" customHeight="1" x14ac:dyDescent="0.3">
      <c r="E4933" s="136"/>
    </row>
    <row r="4934" spans="5:5" s="121" customFormat="1" ht="88.5" customHeight="1" x14ac:dyDescent="0.3">
      <c r="E4934" s="136"/>
    </row>
    <row r="4935" spans="5:5" s="121" customFormat="1" ht="88.5" customHeight="1" x14ac:dyDescent="0.3">
      <c r="E4935" s="136"/>
    </row>
    <row r="4936" spans="5:5" s="121" customFormat="1" ht="88.5" customHeight="1" x14ac:dyDescent="0.3">
      <c r="E4936" s="136"/>
    </row>
    <row r="4937" spans="5:5" s="121" customFormat="1" ht="88.5" customHeight="1" x14ac:dyDescent="0.3">
      <c r="E4937" s="136"/>
    </row>
    <row r="4938" spans="5:5" s="121" customFormat="1" ht="88.5" customHeight="1" x14ac:dyDescent="0.3">
      <c r="E4938" s="136"/>
    </row>
    <row r="4939" spans="5:5" s="121" customFormat="1" ht="88.5" customHeight="1" x14ac:dyDescent="0.3">
      <c r="E4939" s="136"/>
    </row>
    <row r="4940" spans="5:5" s="121" customFormat="1" ht="88.5" customHeight="1" x14ac:dyDescent="0.3">
      <c r="E4940" s="136"/>
    </row>
    <row r="4941" spans="5:5" s="121" customFormat="1" ht="88.5" customHeight="1" x14ac:dyDescent="0.3">
      <c r="E4941" s="136"/>
    </row>
    <row r="4942" spans="5:5" s="121" customFormat="1" ht="88.5" customHeight="1" x14ac:dyDescent="0.3">
      <c r="E4942" s="136"/>
    </row>
    <row r="4943" spans="5:5" s="121" customFormat="1" ht="88.5" customHeight="1" x14ac:dyDescent="0.3">
      <c r="E4943" s="136"/>
    </row>
    <row r="4944" spans="5:5" s="121" customFormat="1" ht="88.5" customHeight="1" x14ac:dyDescent="0.3">
      <c r="E4944" s="136"/>
    </row>
    <row r="4945" spans="5:5" s="121" customFormat="1" ht="88.5" customHeight="1" x14ac:dyDescent="0.3">
      <c r="E4945" s="136"/>
    </row>
    <row r="4946" spans="5:5" s="121" customFormat="1" ht="88.5" customHeight="1" x14ac:dyDescent="0.3">
      <c r="E4946" s="136"/>
    </row>
    <row r="4947" spans="5:5" s="121" customFormat="1" ht="88.5" customHeight="1" x14ac:dyDescent="0.3">
      <c r="E4947" s="136"/>
    </row>
    <row r="4948" spans="5:5" s="121" customFormat="1" ht="88.5" customHeight="1" x14ac:dyDescent="0.3">
      <c r="E4948" s="136"/>
    </row>
    <row r="4949" spans="5:5" s="121" customFormat="1" ht="88.5" customHeight="1" x14ac:dyDescent="0.3">
      <c r="E4949" s="136"/>
    </row>
    <row r="4950" spans="5:5" s="121" customFormat="1" ht="88.5" customHeight="1" x14ac:dyDescent="0.3">
      <c r="E4950" s="136"/>
    </row>
    <row r="4951" spans="5:5" s="121" customFormat="1" ht="88.5" customHeight="1" x14ac:dyDescent="0.3">
      <c r="E4951" s="136"/>
    </row>
    <row r="4952" spans="5:5" s="121" customFormat="1" ht="88.5" customHeight="1" x14ac:dyDescent="0.3">
      <c r="E4952" s="136"/>
    </row>
    <row r="4953" spans="5:5" s="121" customFormat="1" ht="88.5" customHeight="1" x14ac:dyDescent="0.3">
      <c r="E4953" s="136"/>
    </row>
    <row r="4954" spans="5:5" s="121" customFormat="1" ht="88.5" customHeight="1" x14ac:dyDescent="0.3">
      <c r="E4954" s="136"/>
    </row>
    <row r="4955" spans="5:5" s="121" customFormat="1" ht="88.5" customHeight="1" x14ac:dyDescent="0.3">
      <c r="E4955" s="136"/>
    </row>
    <row r="4956" spans="5:5" s="121" customFormat="1" ht="88.5" customHeight="1" x14ac:dyDescent="0.3">
      <c r="E4956" s="136"/>
    </row>
    <row r="4957" spans="5:5" s="121" customFormat="1" ht="88.5" customHeight="1" x14ac:dyDescent="0.3">
      <c r="E4957" s="136"/>
    </row>
    <row r="4958" spans="5:5" s="121" customFormat="1" ht="88.5" customHeight="1" x14ac:dyDescent="0.3">
      <c r="E4958" s="136"/>
    </row>
    <row r="4959" spans="5:5" s="121" customFormat="1" ht="88.5" customHeight="1" x14ac:dyDescent="0.3">
      <c r="E4959" s="136"/>
    </row>
    <row r="4960" spans="5:5" s="121" customFormat="1" ht="88.5" customHeight="1" x14ac:dyDescent="0.3">
      <c r="E4960" s="136"/>
    </row>
    <row r="4961" spans="5:5" s="121" customFormat="1" ht="88.5" customHeight="1" x14ac:dyDescent="0.3">
      <c r="E4961" s="136"/>
    </row>
    <row r="4962" spans="5:5" s="121" customFormat="1" ht="88.5" customHeight="1" x14ac:dyDescent="0.3">
      <c r="E4962" s="136"/>
    </row>
    <row r="4963" spans="5:5" s="121" customFormat="1" ht="88.5" customHeight="1" x14ac:dyDescent="0.3">
      <c r="E4963" s="136"/>
    </row>
    <row r="4964" spans="5:5" s="121" customFormat="1" ht="88.5" customHeight="1" x14ac:dyDescent="0.3">
      <c r="E4964" s="136"/>
    </row>
    <row r="4965" spans="5:5" s="121" customFormat="1" ht="88.5" customHeight="1" x14ac:dyDescent="0.3">
      <c r="E4965" s="136"/>
    </row>
    <row r="4966" spans="5:5" s="121" customFormat="1" ht="88.5" customHeight="1" x14ac:dyDescent="0.3">
      <c r="E4966" s="136"/>
    </row>
    <row r="4967" spans="5:5" s="121" customFormat="1" ht="88.5" customHeight="1" x14ac:dyDescent="0.3">
      <c r="E4967" s="136"/>
    </row>
    <row r="4968" spans="5:5" s="121" customFormat="1" ht="88.5" customHeight="1" x14ac:dyDescent="0.3">
      <c r="E4968" s="136"/>
    </row>
    <row r="4969" spans="5:5" s="121" customFormat="1" ht="88.5" customHeight="1" x14ac:dyDescent="0.3">
      <c r="E4969" s="136"/>
    </row>
    <row r="4970" spans="5:5" s="121" customFormat="1" ht="88.5" customHeight="1" x14ac:dyDescent="0.3">
      <c r="E4970" s="136"/>
    </row>
    <row r="4971" spans="5:5" s="121" customFormat="1" ht="88.5" customHeight="1" x14ac:dyDescent="0.3">
      <c r="E4971" s="136"/>
    </row>
    <row r="4972" spans="5:5" s="121" customFormat="1" ht="88.5" customHeight="1" x14ac:dyDescent="0.3">
      <c r="E4972" s="136"/>
    </row>
    <row r="4973" spans="5:5" s="121" customFormat="1" ht="88.5" customHeight="1" x14ac:dyDescent="0.3">
      <c r="E4973" s="136"/>
    </row>
    <row r="4974" spans="5:5" s="121" customFormat="1" ht="88.5" customHeight="1" x14ac:dyDescent="0.3">
      <c r="E4974" s="136"/>
    </row>
    <row r="4975" spans="5:5" s="121" customFormat="1" ht="88.5" customHeight="1" x14ac:dyDescent="0.3">
      <c r="E4975" s="136"/>
    </row>
    <row r="4976" spans="5:5" s="121" customFormat="1" ht="88.5" customHeight="1" x14ac:dyDescent="0.3">
      <c r="E4976" s="136"/>
    </row>
    <row r="4977" spans="5:5" s="121" customFormat="1" ht="88.5" customHeight="1" x14ac:dyDescent="0.3">
      <c r="E4977" s="136"/>
    </row>
    <row r="4978" spans="5:5" s="121" customFormat="1" ht="88.5" customHeight="1" x14ac:dyDescent="0.3">
      <c r="E4978" s="136"/>
    </row>
    <row r="4979" spans="5:5" s="121" customFormat="1" ht="88.5" customHeight="1" x14ac:dyDescent="0.3">
      <c r="E4979" s="136"/>
    </row>
    <row r="4980" spans="5:5" s="121" customFormat="1" ht="88.5" customHeight="1" x14ac:dyDescent="0.3">
      <c r="E4980" s="136"/>
    </row>
    <row r="4981" spans="5:5" s="121" customFormat="1" ht="88.5" customHeight="1" x14ac:dyDescent="0.3">
      <c r="E4981" s="136"/>
    </row>
    <row r="4982" spans="5:5" s="121" customFormat="1" ht="88.5" customHeight="1" x14ac:dyDescent="0.3">
      <c r="E4982" s="136"/>
    </row>
    <row r="4983" spans="5:5" s="121" customFormat="1" ht="88.5" customHeight="1" x14ac:dyDescent="0.3">
      <c r="E4983" s="136"/>
    </row>
    <row r="4984" spans="5:5" s="121" customFormat="1" ht="88.5" customHeight="1" x14ac:dyDescent="0.3">
      <c r="E4984" s="136"/>
    </row>
    <row r="4985" spans="5:5" s="121" customFormat="1" ht="88.5" customHeight="1" x14ac:dyDescent="0.3">
      <c r="E4985" s="136"/>
    </row>
    <row r="4986" spans="5:5" s="121" customFormat="1" ht="88.5" customHeight="1" x14ac:dyDescent="0.3">
      <c r="E4986" s="136"/>
    </row>
    <row r="4987" spans="5:5" s="121" customFormat="1" ht="88.5" customHeight="1" x14ac:dyDescent="0.3">
      <c r="E4987" s="136"/>
    </row>
    <row r="4988" spans="5:5" s="121" customFormat="1" ht="88.5" customHeight="1" x14ac:dyDescent="0.3">
      <c r="E4988" s="136"/>
    </row>
    <row r="4989" spans="5:5" s="121" customFormat="1" ht="88.5" customHeight="1" x14ac:dyDescent="0.3">
      <c r="E4989" s="136"/>
    </row>
    <row r="4990" spans="5:5" s="121" customFormat="1" ht="88.5" customHeight="1" x14ac:dyDescent="0.3">
      <c r="E4990" s="136"/>
    </row>
    <row r="4991" spans="5:5" s="121" customFormat="1" ht="88.5" customHeight="1" x14ac:dyDescent="0.3">
      <c r="E4991" s="136"/>
    </row>
    <row r="4992" spans="5:5" s="121" customFormat="1" ht="88.5" customHeight="1" x14ac:dyDescent="0.3">
      <c r="E4992" s="136"/>
    </row>
    <row r="4993" spans="5:5" s="121" customFormat="1" ht="88.5" customHeight="1" x14ac:dyDescent="0.3">
      <c r="E4993" s="136"/>
    </row>
    <row r="4994" spans="5:5" s="121" customFormat="1" ht="88.5" customHeight="1" x14ac:dyDescent="0.3">
      <c r="E4994" s="136"/>
    </row>
    <row r="4995" spans="5:5" s="121" customFormat="1" ht="88.5" customHeight="1" x14ac:dyDescent="0.3">
      <c r="E4995" s="136"/>
    </row>
    <row r="4996" spans="5:5" s="121" customFormat="1" ht="88.5" customHeight="1" x14ac:dyDescent="0.3">
      <c r="E4996" s="136"/>
    </row>
    <row r="4997" spans="5:5" s="121" customFormat="1" ht="88.5" customHeight="1" x14ac:dyDescent="0.3">
      <c r="E4997" s="136"/>
    </row>
    <row r="4998" spans="5:5" s="121" customFormat="1" ht="88.5" customHeight="1" x14ac:dyDescent="0.3">
      <c r="E4998" s="136"/>
    </row>
    <row r="4999" spans="5:5" s="121" customFormat="1" ht="88.5" customHeight="1" x14ac:dyDescent="0.3">
      <c r="E4999" s="136"/>
    </row>
    <row r="5000" spans="5:5" s="121" customFormat="1" ht="88.5" customHeight="1" x14ac:dyDescent="0.3">
      <c r="E5000" s="136"/>
    </row>
    <row r="5001" spans="5:5" s="121" customFormat="1" ht="88.5" customHeight="1" x14ac:dyDescent="0.3">
      <c r="E5001" s="136"/>
    </row>
    <row r="5002" spans="5:5" s="121" customFormat="1" ht="88.5" customHeight="1" x14ac:dyDescent="0.3">
      <c r="E5002" s="136"/>
    </row>
    <row r="5003" spans="5:5" s="121" customFormat="1" ht="88.5" customHeight="1" x14ac:dyDescent="0.3">
      <c r="E5003" s="136"/>
    </row>
    <row r="5004" spans="5:5" s="121" customFormat="1" ht="88.5" customHeight="1" x14ac:dyDescent="0.3">
      <c r="E5004" s="136"/>
    </row>
    <row r="5005" spans="5:5" s="121" customFormat="1" ht="88.5" customHeight="1" x14ac:dyDescent="0.3">
      <c r="E5005" s="136"/>
    </row>
    <row r="5006" spans="5:5" s="121" customFormat="1" ht="88.5" customHeight="1" x14ac:dyDescent="0.3">
      <c r="E5006" s="136"/>
    </row>
    <row r="5007" spans="5:5" s="121" customFormat="1" ht="88.5" customHeight="1" x14ac:dyDescent="0.3">
      <c r="E5007" s="136"/>
    </row>
    <row r="5008" spans="5:5" s="121" customFormat="1" ht="88.5" customHeight="1" x14ac:dyDescent="0.3">
      <c r="E5008" s="136"/>
    </row>
    <row r="5009" spans="5:5" s="121" customFormat="1" ht="88.5" customHeight="1" x14ac:dyDescent="0.3">
      <c r="E5009" s="136"/>
    </row>
    <row r="5010" spans="5:5" s="121" customFormat="1" ht="88.5" customHeight="1" x14ac:dyDescent="0.3">
      <c r="E5010" s="136"/>
    </row>
    <row r="5011" spans="5:5" s="121" customFormat="1" ht="88.5" customHeight="1" x14ac:dyDescent="0.3">
      <c r="E5011" s="136"/>
    </row>
    <row r="5012" spans="5:5" s="121" customFormat="1" ht="88.5" customHeight="1" x14ac:dyDescent="0.3">
      <c r="E5012" s="136"/>
    </row>
    <row r="5013" spans="5:5" s="121" customFormat="1" ht="88.5" customHeight="1" x14ac:dyDescent="0.3">
      <c r="E5013" s="136"/>
    </row>
    <row r="5014" spans="5:5" s="121" customFormat="1" ht="88.5" customHeight="1" x14ac:dyDescent="0.3">
      <c r="E5014" s="136"/>
    </row>
    <row r="5015" spans="5:5" s="121" customFormat="1" ht="88.5" customHeight="1" x14ac:dyDescent="0.3">
      <c r="E5015" s="136"/>
    </row>
    <row r="5016" spans="5:5" s="121" customFormat="1" ht="88.5" customHeight="1" x14ac:dyDescent="0.3">
      <c r="E5016" s="136"/>
    </row>
    <row r="5017" spans="5:5" s="121" customFormat="1" ht="88.5" customHeight="1" x14ac:dyDescent="0.3">
      <c r="E5017" s="136"/>
    </row>
    <row r="5018" spans="5:5" s="121" customFormat="1" ht="88.5" customHeight="1" x14ac:dyDescent="0.3">
      <c r="E5018" s="136"/>
    </row>
    <row r="5019" spans="5:5" s="121" customFormat="1" ht="88.5" customHeight="1" x14ac:dyDescent="0.3">
      <c r="E5019" s="136"/>
    </row>
    <row r="5020" spans="5:5" s="121" customFormat="1" ht="88.5" customHeight="1" x14ac:dyDescent="0.3">
      <c r="E5020" s="136"/>
    </row>
    <row r="5021" spans="5:5" s="121" customFormat="1" ht="88.5" customHeight="1" x14ac:dyDescent="0.3">
      <c r="E5021" s="136"/>
    </row>
    <row r="5022" spans="5:5" s="121" customFormat="1" ht="88.5" customHeight="1" x14ac:dyDescent="0.3">
      <c r="E5022" s="136"/>
    </row>
    <row r="5023" spans="5:5" s="121" customFormat="1" ht="88.5" customHeight="1" x14ac:dyDescent="0.3">
      <c r="E5023" s="136"/>
    </row>
    <row r="5024" spans="5:5" s="121" customFormat="1" ht="88.5" customHeight="1" x14ac:dyDescent="0.3">
      <c r="E5024" s="136"/>
    </row>
    <row r="5025" spans="5:5" s="121" customFormat="1" ht="88.5" customHeight="1" x14ac:dyDescent="0.3">
      <c r="E5025" s="136"/>
    </row>
    <row r="5026" spans="5:5" s="121" customFormat="1" ht="88.5" customHeight="1" x14ac:dyDescent="0.3">
      <c r="E5026" s="136"/>
    </row>
    <row r="5027" spans="5:5" s="121" customFormat="1" ht="88.5" customHeight="1" x14ac:dyDescent="0.3">
      <c r="E5027" s="136"/>
    </row>
    <row r="5028" spans="5:5" s="121" customFormat="1" ht="88.5" customHeight="1" x14ac:dyDescent="0.3">
      <c r="E5028" s="136"/>
    </row>
    <row r="5029" spans="5:5" s="121" customFormat="1" ht="88.5" customHeight="1" x14ac:dyDescent="0.3">
      <c r="E5029" s="136"/>
    </row>
    <row r="5030" spans="5:5" s="121" customFormat="1" ht="88.5" customHeight="1" x14ac:dyDescent="0.3">
      <c r="E5030" s="136"/>
    </row>
    <row r="5031" spans="5:5" s="121" customFormat="1" ht="88.5" customHeight="1" x14ac:dyDescent="0.3">
      <c r="E5031" s="136"/>
    </row>
    <row r="5032" spans="5:5" s="121" customFormat="1" ht="88.5" customHeight="1" x14ac:dyDescent="0.3">
      <c r="E5032" s="136"/>
    </row>
    <row r="5033" spans="5:5" s="121" customFormat="1" ht="88.5" customHeight="1" x14ac:dyDescent="0.3">
      <c r="E5033" s="136"/>
    </row>
    <row r="5034" spans="5:5" s="121" customFormat="1" ht="88.5" customHeight="1" x14ac:dyDescent="0.3">
      <c r="E5034" s="136"/>
    </row>
    <row r="5035" spans="5:5" s="121" customFormat="1" ht="88.5" customHeight="1" x14ac:dyDescent="0.3">
      <c r="E5035" s="136"/>
    </row>
    <row r="5036" spans="5:5" s="121" customFormat="1" ht="88.5" customHeight="1" x14ac:dyDescent="0.3">
      <c r="E5036" s="136"/>
    </row>
    <row r="5037" spans="5:5" s="121" customFormat="1" ht="88.5" customHeight="1" x14ac:dyDescent="0.3">
      <c r="E5037" s="136"/>
    </row>
    <row r="5038" spans="5:5" s="121" customFormat="1" ht="88.5" customHeight="1" x14ac:dyDescent="0.3">
      <c r="E5038" s="136"/>
    </row>
    <row r="5039" spans="5:5" s="121" customFormat="1" ht="88.5" customHeight="1" x14ac:dyDescent="0.3">
      <c r="E5039" s="136"/>
    </row>
    <row r="5040" spans="5:5" s="121" customFormat="1" ht="88.5" customHeight="1" x14ac:dyDescent="0.3">
      <c r="E5040" s="136"/>
    </row>
    <row r="5041" spans="5:5" s="121" customFormat="1" ht="88.5" customHeight="1" x14ac:dyDescent="0.3">
      <c r="E5041" s="136"/>
    </row>
    <row r="5042" spans="5:5" s="121" customFormat="1" ht="88.5" customHeight="1" x14ac:dyDescent="0.3">
      <c r="E5042" s="136"/>
    </row>
    <row r="5043" spans="5:5" s="121" customFormat="1" ht="88.5" customHeight="1" x14ac:dyDescent="0.3">
      <c r="E5043" s="136"/>
    </row>
    <row r="5044" spans="5:5" s="121" customFormat="1" ht="88.5" customHeight="1" x14ac:dyDescent="0.3">
      <c r="E5044" s="136"/>
    </row>
    <row r="5045" spans="5:5" s="121" customFormat="1" ht="88.5" customHeight="1" x14ac:dyDescent="0.3">
      <c r="E5045" s="136"/>
    </row>
    <row r="5046" spans="5:5" s="121" customFormat="1" ht="88.5" customHeight="1" x14ac:dyDescent="0.3">
      <c r="E5046" s="136"/>
    </row>
    <row r="5047" spans="5:5" s="121" customFormat="1" ht="88.5" customHeight="1" x14ac:dyDescent="0.3">
      <c r="E5047" s="136"/>
    </row>
    <row r="5048" spans="5:5" s="121" customFormat="1" ht="88.5" customHeight="1" x14ac:dyDescent="0.3">
      <c r="E5048" s="136"/>
    </row>
    <row r="5049" spans="5:5" s="121" customFormat="1" ht="88.5" customHeight="1" x14ac:dyDescent="0.3">
      <c r="E5049" s="136"/>
    </row>
    <row r="5050" spans="5:5" s="121" customFormat="1" ht="88.5" customHeight="1" x14ac:dyDescent="0.3">
      <c r="E5050" s="136"/>
    </row>
    <row r="5051" spans="5:5" s="121" customFormat="1" ht="88.5" customHeight="1" x14ac:dyDescent="0.3">
      <c r="E5051" s="136"/>
    </row>
    <row r="5052" spans="5:5" s="121" customFormat="1" ht="88.5" customHeight="1" x14ac:dyDescent="0.3">
      <c r="E5052" s="136"/>
    </row>
    <row r="5053" spans="5:5" s="121" customFormat="1" ht="88.5" customHeight="1" x14ac:dyDescent="0.3">
      <c r="E5053" s="136"/>
    </row>
    <row r="5054" spans="5:5" s="121" customFormat="1" ht="88.5" customHeight="1" x14ac:dyDescent="0.3">
      <c r="E5054" s="136"/>
    </row>
    <row r="5055" spans="5:5" s="121" customFormat="1" ht="88.5" customHeight="1" x14ac:dyDescent="0.3">
      <c r="E5055" s="136"/>
    </row>
    <row r="5056" spans="5:5" s="121" customFormat="1" ht="88.5" customHeight="1" x14ac:dyDescent="0.3">
      <c r="E5056" s="136"/>
    </row>
    <row r="5057" spans="5:5" s="121" customFormat="1" ht="88.5" customHeight="1" x14ac:dyDescent="0.3">
      <c r="E5057" s="136"/>
    </row>
    <row r="5058" spans="5:5" s="121" customFormat="1" ht="88.5" customHeight="1" x14ac:dyDescent="0.3">
      <c r="E5058" s="136"/>
    </row>
    <row r="5059" spans="5:5" s="121" customFormat="1" ht="88.5" customHeight="1" x14ac:dyDescent="0.3">
      <c r="E5059" s="136"/>
    </row>
    <row r="5060" spans="5:5" s="121" customFormat="1" ht="88.5" customHeight="1" x14ac:dyDescent="0.3">
      <c r="E5060" s="136"/>
    </row>
    <row r="5061" spans="5:5" s="121" customFormat="1" ht="88.5" customHeight="1" x14ac:dyDescent="0.3">
      <c r="E5061" s="136"/>
    </row>
    <row r="5062" spans="5:5" s="121" customFormat="1" ht="88.5" customHeight="1" x14ac:dyDescent="0.3">
      <c r="E5062" s="136"/>
    </row>
    <row r="5063" spans="5:5" s="121" customFormat="1" ht="88.5" customHeight="1" x14ac:dyDescent="0.3">
      <c r="E5063" s="136"/>
    </row>
    <row r="5064" spans="5:5" s="121" customFormat="1" ht="88.5" customHeight="1" x14ac:dyDescent="0.3">
      <c r="E5064" s="136"/>
    </row>
    <row r="5065" spans="5:5" s="121" customFormat="1" ht="88.5" customHeight="1" x14ac:dyDescent="0.3">
      <c r="E5065" s="136"/>
    </row>
    <row r="5066" spans="5:5" s="121" customFormat="1" ht="88.5" customHeight="1" x14ac:dyDescent="0.3">
      <c r="E5066" s="136"/>
    </row>
    <row r="5067" spans="5:5" s="121" customFormat="1" ht="88.5" customHeight="1" x14ac:dyDescent="0.3">
      <c r="E5067" s="136"/>
    </row>
    <row r="5068" spans="5:5" s="121" customFormat="1" ht="88.5" customHeight="1" x14ac:dyDescent="0.3">
      <c r="E5068" s="136"/>
    </row>
    <row r="5069" spans="5:5" s="121" customFormat="1" ht="88.5" customHeight="1" x14ac:dyDescent="0.3">
      <c r="E5069" s="136"/>
    </row>
    <row r="5070" spans="5:5" s="121" customFormat="1" ht="88.5" customHeight="1" x14ac:dyDescent="0.3">
      <c r="E5070" s="136"/>
    </row>
    <row r="5071" spans="5:5" s="121" customFormat="1" ht="88.5" customHeight="1" x14ac:dyDescent="0.3">
      <c r="E5071" s="136"/>
    </row>
    <row r="5072" spans="5:5" s="121" customFormat="1" ht="88.5" customHeight="1" x14ac:dyDescent="0.3">
      <c r="E5072" s="136"/>
    </row>
    <row r="5073" spans="5:5" s="121" customFormat="1" ht="88.5" customHeight="1" x14ac:dyDescent="0.3">
      <c r="E5073" s="136"/>
    </row>
    <row r="5074" spans="5:5" s="121" customFormat="1" ht="88.5" customHeight="1" x14ac:dyDescent="0.3">
      <c r="E5074" s="136"/>
    </row>
    <row r="5075" spans="5:5" s="121" customFormat="1" ht="88.5" customHeight="1" x14ac:dyDescent="0.3">
      <c r="E5075" s="136"/>
    </row>
    <row r="5076" spans="5:5" s="121" customFormat="1" ht="88.5" customHeight="1" x14ac:dyDescent="0.3">
      <c r="E5076" s="136"/>
    </row>
    <row r="5077" spans="5:5" s="121" customFormat="1" ht="88.5" customHeight="1" x14ac:dyDescent="0.3">
      <c r="E5077" s="136"/>
    </row>
    <row r="5078" spans="5:5" s="121" customFormat="1" ht="88.5" customHeight="1" x14ac:dyDescent="0.3">
      <c r="E5078" s="136"/>
    </row>
    <row r="5079" spans="5:5" s="121" customFormat="1" ht="88.5" customHeight="1" x14ac:dyDescent="0.3">
      <c r="E5079" s="136"/>
    </row>
    <row r="5080" spans="5:5" s="121" customFormat="1" ht="88.5" customHeight="1" x14ac:dyDescent="0.3">
      <c r="E5080" s="136"/>
    </row>
    <row r="5081" spans="5:5" s="121" customFormat="1" ht="88.5" customHeight="1" x14ac:dyDescent="0.3">
      <c r="E5081" s="136"/>
    </row>
    <row r="5082" spans="5:5" s="121" customFormat="1" ht="88.5" customHeight="1" x14ac:dyDescent="0.3">
      <c r="E5082" s="136"/>
    </row>
    <row r="5083" spans="5:5" s="121" customFormat="1" ht="88.5" customHeight="1" x14ac:dyDescent="0.3">
      <c r="E5083" s="136"/>
    </row>
    <row r="5084" spans="5:5" s="121" customFormat="1" ht="88.5" customHeight="1" x14ac:dyDescent="0.3">
      <c r="E5084" s="136"/>
    </row>
    <row r="5085" spans="5:5" s="121" customFormat="1" ht="88.5" customHeight="1" x14ac:dyDescent="0.3">
      <c r="E5085" s="136"/>
    </row>
    <row r="5086" spans="5:5" s="121" customFormat="1" ht="88.5" customHeight="1" x14ac:dyDescent="0.3">
      <c r="E5086" s="136"/>
    </row>
    <row r="5087" spans="5:5" s="121" customFormat="1" ht="88.5" customHeight="1" x14ac:dyDescent="0.3">
      <c r="E5087" s="136"/>
    </row>
    <row r="5088" spans="5:5" s="121" customFormat="1" ht="88.5" customHeight="1" x14ac:dyDescent="0.3">
      <c r="E5088" s="136"/>
    </row>
    <row r="5089" spans="5:5" s="121" customFormat="1" ht="88.5" customHeight="1" x14ac:dyDescent="0.3">
      <c r="E5089" s="136"/>
    </row>
    <row r="5090" spans="5:5" s="121" customFormat="1" ht="88.5" customHeight="1" x14ac:dyDescent="0.3">
      <c r="E5090" s="136"/>
    </row>
    <row r="5091" spans="5:5" s="121" customFormat="1" ht="88.5" customHeight="1" x14ac:dyDescent="0.3">
      <c r="E5091" s="136"/>
    </row>
    <row r="5092" spans="5:5" s="121" customFormat="1" ht="88.5" customHeight="1" x14ac:dyDescent="0.3">
      <c r="E5092" s="136"/>
    </row>
    <row r="5093" spans="5:5" s="121" customFormat="1" ht="88.5" customHeight="1" x14ac:dyDescent="0.3">
      <c r="E5093" s="136"/>
    </row>
    <row r="5094" spans="5:5" s="121" customFormat="1" ht="88.5" customHeight="1" x14ac:dyDescent="0.3">
      <c r="E5094" s="136"/>
    </row>
    <row r="5095" spans="5:5" s="121" customFormat="1" ht="88.5" customHeight="1" x14ac:dyDescent="0.3">
      <c r="E5095" s="136"/>
    </row>
    <row r="5096" spans="5:5" s="121" customFormat="1" ht="88.5" customHeight="1" x14ac:dyDescent="0.3">
      <c r="E5096" s="136"/>
    </row>
    <row r="5097" spans="5:5" s="121" customFormat="1" ht="88.5" customHeight="1" x14ac:dyDescent="0.3">
      <c r="E5097" s="136"/>
    </row>
    <row r="5098" spans="5:5" s="121" customFormat="1" ht="88.5" customHeight="1" x14ac:dyDescent="0.3">
      <c r="E5098" s="136"/>
    </row>
    <row r="5099" spans="5:5" s="121" customFormat="1" ht="88.5" customHeight="1" x14ac:dyDescent="0.3">
      <c r="E5099" s="136"/>
    </row>
    <row r="5100" spans="5:5" s="121" customFormat="1" ht="88.5" customHeight="1" x14ac:dyDescent="0.3">
      <c r="E5100" s="136"/>
    </row>
    <row r="5101" spans="5:5" s="121" customFormat="1" ht="88.5" customHeight="1" x14ac:dyDescent="0.3">
      <c r="E5101" s="136"/>
    </row>
    <row r="5102" spans="5:5" s="121" customFormat="1" ht="88.5" customHeight="1" x14ac:dyDescent="0.3">
      <c r="E5102" s="136"/>
    </row>
    <row r="5103" spans="5:5" s="121" customFormat="1" ht="88.5" customHeight="1" x14ac:dyDescent="0.3">
      <c r="E5103" s="136"/>
    </row>
    <row r="5104" spans="5:5" s="121" customFormat="1" ht="88.5" customHeight="1" x14ac:dyDescent="0.3">
      <c r="E5104" s="136"/>
    </row>
    <row r="5105" spans="5:5" s="121" customFormat="1" ht="88.5" customHeight="1" x14ac:dyDescent="0.3">
      <c r="E5105" s="136"/>
    </row>
    <row r="5106" spans="5:5" s="121" customFormat="1" ht="88.5" customHeight="1" x14ac:dyDescent="0.3">
      <c r="E5106" s="136"/>
    </row>
    <row r="5107" spans="5:5" s="121" customFormat="1" ht="88.5" customHeight="1" x14ac:dyDescent="0.3">
      <c r="E5107" s="136"/>
    </row>
    <row r="5108" spans="5:5" s="121" customFormat="1" ht="88.5" customHeight="1" x14ac:dyDescent="0.3">
      <c r="E5108" s="136"/>
    </row>
    <row r="5109" spans="5:5" s="121" customFormat="1" ht="88.5" customHeight="1" x14ac:dyDescent="0.3">
      <c r="E5109" s="136"/>
    </row>
    <row r="5110" spans="5:5" s="121" customFormat="1" ht="88.5" customHeight="1" x14ac:dyDescent="0.3">
      <c r="E5110" s="136"/>
    </row>
    <row r="5111" spans="5:5" s="121" customFormat="1" ht="88.5" customHeight="1" x14ac:dyDescent="0.3">
      <c r="E5111" s="136"/>
    </row>
    <row r="5112" spans="5:5" s="121" customFormat="1" ht="88.5" customHeight="1" x14ac:dyDescent="0.3">
      <c r="E5112" s="136"/>
    </row>
    <row r="5113" spans="5:5" s="121" customFormat="1" ht="88.5" customHeight="1" x14ac:dyDescent="0.3">
      <c r="E5113" s="136"/>
    </row>
    <row r="5114" spans="5:5" s="121" customFormat="1" ht="88.5" customHeight="1" x14ac:dyDescent="0.3">
      <c r="E5114" s="136"/>
    </row>
    <row r="5115" spans="5:5" s="121" customFormat="1" ht="88.5" customHeight="1" x14ac:dyDescent="0.3">
      <c r="E5115" s="136"/>
    </row>
    <row r="5116" spans="5:5" s="121" customFormat="1" ht="88.5" customHeight="1" x14ac:dyDescent="0.3">
      <c r="E5116" s="136"/>
    </row>
    <row r="5117" spans="5:5" s="121" customFormat="1" ht="88.5" customHeight="1" x14ac:dyDescent="0.3">
      <c r="E5117" s="136"/>
    </row>
    <row r="5118" spans="5:5" s="121" customFormat="1" ht="88.5" customHeight="1" x14ac:dyDescent="0.3">
      <c r="E5118" s="136"/>
    </row>
    <row r="5119" spans="5:5" s="121" customFormat="1" ht="88.5" customHeight="1" x14ac:dyDescent="0.3">
      <c r="E5119" s="136"/>
    </row>
    <row r="5120" spans="5:5" s="121" customFormat="1" ht="88.5" customHeight="1" x14ac:dyDescent="0.3">
      <c r="E5120" s="136"/>
    </row>
    <row r="5121" spans="5:5" s="121" customFormat="1" ht="88.5" customHeight="1" x14ac:dyDescent="0.3">
      <c r="E5121" s="136"/>
    </row>
    <row r="5122" spans="5:5" s="121" customFormat="1" ht="88.5" customHeight="1" x14ac:dyDescent="0.3">
      <c r="E5122" s="136"/>
    </row>
    <row r="5123" spans="5:5" s="121" customFormat="1" ht="88.5" customHeight="1" x14ac:dyDescent="0.3">
      <c r="E5123" s="136"/>
    </row>
    <row r="5124" spans="5:5" s="121" customFormat="1" ht="88.5" customHeight="1" x14ac:dyDescent="0.3">
      <c r="E5124" s="136"/>
    </row>
    <row r="5125" spans="5:5" s="121" customFormat="1" ht="88.5" customHeight="1" x14ac:dyDescent="0.3">
      <c r="E5125" s="136"/>
    </row>
    <row r="5126" spans="5:5" s="121" customFormat="1" ht="88.5" customHeight="1" x14ac:dyDescent="0.3">
      <c r="E5126" s="136"/>
    </row>
    <row r="5127" spans="5:5" s="121" customFormat="1" ht="88.5" customHeight="1" x14ac:dyDescent="0.3">
      <c r="E5127" s="136"/>
    </row>
    <row r="5128" spans="5:5" s="121" customFormat="1" ht="88.5" customHeight="1" x14ac:dyDescent="0.3">
      <c r="E5128" s="136"/>
    </row>
    <row r="5129" spans="5:5" s="121" customFormat="1" ht="88.5" customHeight="1" x14ac:dyDescent="0.3">
      <c r="E5129" s="136"/>
    </row>
    <row r="5130" spans="5:5" s="121" customFormat="1" ht="88.5" customHeight="1" x14ac:dyDescent="0.3">
      <c r="E5130" s="136"/>
    </row>
    <row r="5131" spans="5:5" s="121" customFormat="1" ht="88.5" customHeight="1" x14ac:dyDescent="0.3">
      <c r="E5131" s="136"/>
    </row>
    <row r="5132" spans="5:5" s="121" customFormat="1" ht="88.5" customHeight="1" x14ac:dyDescent="0.3">
      <c r="E5132" s="136"/>
    </row>
    <row r="5133" spans="5:5" s="121" customFormat="1" ht="88.5" customHeight="1" x14ac:dyDescent="0.3">
      <c r="E5133" s="136"/>
    </row>
    <row r="5134" spans="5:5" s="121" customFormat="1" ht="88.5" customHeight="1" x14ac:dyDescent="0.3">
      <c r="E5134" s="136"/>
    </row>
    <row r="5135" spans="5:5" s="121" customFormat="1" ht="88.5" customHeight="1" x14ac:dyDescent="0.3">
      <c r="E5135" s="136"/>
    </row>
    <row r="5136" spans="5:5" s="121" customFormat="1" ht="88.5" customHeight="1" x14ac:dyDescent="0.3">
      <c r="E5136" s="136"/>
    </row>
    <row r="5137" spans="5:5" s="121" customFormat="1" ht="88.5" customHeight="1" x14ac:dyDescent="0.3">
      <c r="E5137" s="136"/>
    </row>
    <row r="5138" spans="5:5" s="121" customFormat="1" ht="88.5" customHeight="1" x14ac:dyDescent="0.3">
      <c r="E5138" s="136"/>
    </row>
    <row r="5139" spans="5:5" s="121" customFormat="1" ht="88.5" customHeight="1" x14ac:dyDescent="0.3">
      <c r="E5139" s="136"/>
    </row>
    <row r="5140" spans="5:5" s="121" customFormat="1" ht="88.5" customHeight="1" x14ac:dyDescent="0.3">
      <c r="E5140" s="136"/>
    </row>
    <row r="5141" spans="5:5" s="121" customFormat="1" ht="88.5" customHeight="1" x14ac:dyDescent="0.3">
      <c r="E5141" s="136"/>
    </row>
    <row r="5142" spans="5:5" s="121" customFormat="1" ht="88.5" customHeight="1" x14ac:dyDescent="0.3">
      <c r="E5142" s="136"/>
    </row>
    <row r="5143" spans="5:5" s="121" customFormat="1" ht="88.5" customHeight="1" x14ac:dyDescent="0.3">
      <c r="E5143" s="136"/>
    </row>
    <row r="5144" spans="5:5" s="121" customFormat="1" ht="88.5" customHeight="1" x14ac:dyDescent="0.3">
      <c r="E5144" s="136"/>
    </row>
    <row r="5145" spans="5:5" s="121" customFormat="1" ht="88.5" customHeight="1" x14ac:dyDescent="0.3">
      <c r="E5145" s="136"/>
    </row>
    <row r="5146" spans="5:5" s="121" customFormat="1" ht="88.5" customHeight="1" x14ac:dyDescent="0.3">
      <c r="E5146" s="136"/>
    </row>
    <row r="5147" spans="5:5" s="121" customFormat="1" ht="88.5" customHeight="1" x14ac:dyDescent="0.3">
      <c r="E5147" s="136"/>
    </row>
    <row r="5148" spans="5:5" s="121" customFormat="1" ht="88.5" customHeight="1" x14ac:dyDescent="0.3">
      <c r="E5148" s="136"/>
    </row>
    <row r="5149" spans="5:5" s="121" customFormat="1" ht="88.5" customHeight="1" x14ac:dyDescent="0.3">
      <c r="E5149" s="136"/>
    </row>
    <row r="5150" spans="5:5" s="121" customFormat="1" ht="88.5" customHeight="1" x14ac:dyDescent="0.3">
      <c r="E5150" s="136"/>
    </row>
    <row r="5151" spans="5:5" s="121" customFormat="1" ht="88.5" customHeight="1" x14ac:dyDescent="0.3">
      <c r="E5151" s="136"/>
    </row>
    <row r="5152" spans="5:5" s="121" customFormat="1" ht="88.5" customHeight="1" x14ac:dyDescent="0.3">
      <c r="E5152" s="136"/>
    </row>
    <row r="5153" spans="5:5" s="121" customFormat="1" ht="88.5" customHeight="1" x14ac:dyDescent="0.3">
      <c r="E5153" s="136"/>
    </row>
    <row r="5154" spans="5:5" s="121" customFormat="1" ht="88.5" customHeight="1" x14ac:dyDescent="0.3">
      <c r="E5154" s="136"/>
    </row>
    <row r="5155" spans="5:5" s="121" customFormat="1" ht="88.5" customHeight="1" x14ac:dyDescent="0.3">
      <c r="E5155" s="136"/>
    </row>
    <row r="5156" spans="5:5" s="121" customFormat="1" ht="88.5" customHeight="1" x14ac:dyDescent="0.3">
      <c r="E5156" s="136"/>
    </row>
    <row r="5157" spans="5:5" s="121" customFormat="1" ht="88.5" customHeight="1" x14ac:dyDescent="0.3">
      <c r="E5157" s="136"/>
    </row>
    <row r="5158" spans="5:5" s="121" customFormat="1" ht="88.5" customHeight="1" x14ac:dyDescent="0.3">
      <c r="E5158" s="136"/>
    </row>
    <row r="5159" spans="5:5" s="121" customFormat="1" ht="88.5" customHeight="1" x14ac:dyDescent="0.3">
      <c r="E5159" s="136"/>
    </row>
    <row r="5160" spans="5:5" s="121" customFormat="1" ht="88.5" customHeight="1" x14ac:dyDescent="0.3">
      <c r="E5160" s="136"/>
    </row>
    <row r="5161" spans="5:5" s="121" customFormat="1" ht="88.5" customHeight="1" x14ac:dyDescent="0.3">
      <c r="E5161" s="136"/>
    </row>
    <row r="5162" spans="5:5" s="121" customFormat="1" ht="88.5" customHeight="1" x14ac:dyDescent="0.3">
      <c r="E5162" s="136"/>
    </row>
    <row r="5163" spans="5:5" s="121" customFormat="1" ht="88.5" customHeight="1" x14ac:dyDescent="0.3">
      <c r="E5163" s="136"/>
    </row>
    <row r="5164" spans="5:5" s="121" customFormat="1" ht="88.5" customHeight="1" x14ac:dyDescent="0.3">
      <c r="E5164" s="136"/>
    </row>
    <row r="5165" spans="5:5" s="121" customFormat="1" ht="88.5" customHeight="1" x14ac:dyDescent="0.3">
      <c r="E5165" s="136"/>
    </row>
    <row r="5166" spans="5:5" s="121" customFormat="1" ht="88.5" customHeight="1" x14ac:dyDescent="0.3">
      <c r="E5166" s="136"/>
    </row>
    <row r="5167" spans="5:5" s="121" customFormat="1" ht="88.5" customHeight="1" x14ac:dyDescent="0.3">
      <c r="E5167" s="136"/>
    </row>
    <row r="5168" spans="5:5" s="121" customFormat="1" ht="88.5" customHeight="1" x14ac:dyDescent="0.3">
      <c r="E5168" s="136"/>
    </row>
    <row r="5169" spans="5:5" s="121" customFormat="1" ht="88.5" customHeight="1" x14ac:dyDescent="0.3">
      <c r="E5169" s="136"/>
    </row>
    <row r="5170" spans="5:5" s="121" customFormat="1" ht="88.5" customHeight="1" x14ac:dyDescent="0.3">
      <c r="E5170" s="136"/>
    </row>
    <row r="5171" spans="5:5" s="121" customFormat="1" ht="88.5" customHeight="1" x14ac:dyDescent="0.3">
      <c r="E5171" s="136"/>
    </row>
    <row r="5172" spans="5:5" s="121" customFormat="1" ht="88.5" customHeight="1" x14ac:dyDescent="0.3">
      <c r="E5172" s="136"/>
    </row>
    <row r="5173" spans="5:5" s="121" customFormat="1" ht="88.5" customHeight="1" x14ac:dyDescent="0.3">
      <c r="E5173" s="136"/>
    </row>
    <row r="5174" spans="5:5" s="121" customFormat="1" ht="88.5" customHeight="1" x14ac:dyDescent="0.3">
      <c r="E5174" s="136"/>
    </row>
    <row r="5175" spans="5:5" s="121" customFormat="1" ht="88.5" customHeight="1" x14ac:dyDescent="0.3">
      <c r="E5175" s="136"/>
    </row>
    <row r="5176" spans="5:5" s="121" customFormat="1" ht="88.5" customHeight="1" x14ac:dyDescent="0.3">
      <c r="E5176" s="136"/>
    </row>
    <row r="5177" spans="5:5" s="121" customFormat="1" ht="88.5" customHeight="1" x14ac:dyDescent="0.3">
      <c r="E5177" s="136"/>
    </row>
    <row r="5178" spans="5:5" s="121" customFormat="1" ht="88.5" customHeight="1" x14ac:dyDescent="0.3">
      <c r="E5178" s="136"/>
    </row>
    <row r="5179" spans="5:5" s="121" customFormat="1" ht="88.5" customHeight="1" x14ac:dyDescent="0.3">
      <c r="E5179" s="136"/>
    </row>
    <row r="5180" spans="5:5" s="121" customFormat="1" ht="88.5" customHeight="1" x14ac:dyDescent="0.3">
      <c r="E5180" s="136"/>
    </row>
    <row r="5181" spans="5:5" s="121" customFormat="1" ht="88.5" customHeight="1" x14ac:dyDescent="0.3">
      <c r="E5181" s="136"/>
    </row>
    <row r="5182" spans="5:5" s="121" customFormat="1" ht="88.5" customHeight="1" x14ac:dyDescent="0.3">
      <c r="E5182" s="136"/>
    </row>
    <row r="5183" spans="5:5" s="121" customFormat="1" ht="88.5" customHeight="1" x14ac:dyDescent="0.3">
      <c r="E5183" s="136"/>
    </row>
    <row r="5184" spans="5:5" s="121" customFormat="1" ht="88.5" customHeight="1" x14ac:dyDescent="0.3">
      <c r="E5184" s="136"/>
    </row>
    <row r="5185" spans="5:5" s="121" customFormat="1" ht="88.5" customHeight="1" x14ac:dyDescent="0.3">
      <c r="E5185" s="136"/>
    </row>
    <row r="5186" spans="5:5" s="121" customFormat="1" ht="88.5" customHeight="1" x14ac:dyDescent="0.3">
      <c r="E5186" s="136"/>
    </row>
    <row r="5187" spans="5:5" s="121" customFormat="1" ht="88.5" customHeight="1" x14ac:dyDescent="0.3">
      <c r="E5187" s="136"/>
    </row>
    <row r="5188" spans="5:5" s="121" customFormat="1" ht="88.5" customHeight="1" x14ac:dyDescent="0.3">
      <c r="E5188" s="136"/>
    </row>
    <row r="5189" spans="5:5" s="121" customFormat="1" ht="88.5" customHeight="1" x14ac:dyDescent="0.3">
      <c r="E5189" s="136"/>
    </row>
    <row r="5190" spans="5:5" s="121" customFormat="1" ht="88.5" customHeight="1" x14ac:dyDescent="0.3">
      <c r="E5190" s="136"/>
    </row>
    <row r="5191" spans="5:5" s="121" customFormat="1" ht="88.5" customHeight="1" x14ac:dyDescent="0.3">
      <c r="E5191" s="136"/>
    </row>
    <row r="5192" spans="5:5" s="121" customFormat="1" ht="88.5" customHeight="1" x14ac:dyDescent="0.3">
      <c r="E5192" s="136"/>
    </row>
    <row r="5193" spans="5:5" s="121" customFormat="1" ht="88.5" customHeight="1" x14ac:dyDescent="0.3">
      <c r="E5193" s="136"/>
    </row>
    <row r="5194" spans="5:5" s="121" customFormat="1" ht="88.5" customHeight="1" x14ac:dyDescent="0.3">
      <c r="E5194" s="136"/>
    </row>
    <row r="5195" spans="5:5" s="121" customFormat="1" ht="88.5" customHeight="1" x14ac:dyDescent="0.3">
      <c r="E5195" s="136"/>
    </row>
    <row r="5196" spans="5:5" s="121" customFormat="1" ht="88.5" customHeight="1" x14ac:dyDescent="0.3">
      <c r="E5196" s="136"/>
    </row>
    <row r="5197" spans="5:5" s="121" customFormat="1" ht="88.5" customHeight="1" x14ac:dyDescent="0.3">
      <c r="E5197" s="136"/>
    </row>
    <row r="5198" spans="5:5" s="121" customFormat="1" ht="88.5" customHeight="1" x14ac:dyDescent="0.3">
      <c r="E5198" s="136"/>
    </row>
    <row r="5199" spans="5:5" s="121" customFormat="1" ht="88.5" customHeight="1" x14ac:dyDescent="0.3">
      <c r="E5199" s="136"/>
    </row>
    <row r="5200" spans="5:5" s="121" customFormat="1" ht="88.5" customHeight="1" x14ac:dyDescent="0.3">
      <c r="E5200" s="136"/>
    </row>
    <row r="5201" spans="5:5" s="121" customFormat="1" ht="88.5" customHeight="1" x14ac:dyDescent="0.3">
      <c r="E5201" s="136"/>
    </row>
    <row r="5202" spans="5:5" s="121" customFormat="1" ht="88.5" customHeight="1" x14ac:dyDescent="0.3">
      <c r="E5202" s="136"/>
    </row>
    <row r="5203" spans="5:5" s="121" customFormat="1" ht="88.5" customHeight="1" x14ac:dyDescent="0.3">
      <c r="E5203" s="136"/>
    </row>
    <row r="5204" spans="5:5" s="121" customFormat="1" ht="88.5" customHeight="1" x14ac:dyDescent="0.3">
      <c r="E5204" s="136"/>
    </row>
    <row r="5205" spans="5:5" s="121" customFormat="1" ht="88.5" customHeight="1" x14ac:dyDescent="0.3">
      <c r="E5205" s="136"/>
    </row>
    <row r="5206" spans="5:5" s="121" customFormat="1" ht="88.5" customHeight="1" x14ac:dyDescent="0.3">
      <c r="E5206" s="136"/>
    </row>
    <row r="5207" spans="5:5" s="121" customFormat="1" ht="88.5" customHeight="1" x14ac:dyDescent="0.3">
      <c r="E5207" s="136"/>
    </row>
    <row r="5208" spans="5:5" s="121" customFormat="1" ht="88.5" customHeight="1" x14ac:dyDescent="0.3">
      <c r="E5208" s="136"/>
    </row>
    <row r="5209" spans="5:5" s="121" customFormat="1" ht="88.5" customHeight="1" x14ac:dyDescent="0.3">
      <c r="E5209" s="136"/>
    </row>
    <row r="5210" spans="5:5" s="121" customFormat="1" ht="88.5" customHeight="1" x14ac:dyDescent="0.3">
      <c r="E5210" s="136"/>
    </row>
    <row r="5211" spans="5:5" s="121" customFormat="1" ht="88.5" customHeight="1" x14ac:dyDescent="0.3">
      <c r="E5211" s="136"/>
    </row>
    <row r="5212" spans="5:5" s="121" customFormat="1" ht="88.5" customHeight="1" x14ac:dyDescent="0.3">
      <c r="E5212" s="136"/>
    </row>
    <row r="5213" spans="5:5" s="121" customFormat="1" ht="88.5" customHeight="1" x14ac:dyDescent="0.3">
      <c r="E5213" s="136"/>
    </row>
    <row r="5214" spans="5:5" s="121" customFormat="1" ht="88.5" customHeight="1" x14ac:dyDescent="0.3">
      <c r="E5214" s="136"/>
    </row>
    <row r="5215" spans="5:5" s="121" customFormat="1" ht="88.5" customHeight="1" x14ac:dyDescent="0.3">
      <c r="E5215" s="136"/>
    </row>
    <row r="5216" spans="5:5" s="121" customFormat="1" ht="88.5" customHeight="1" x14ac:dyDescent="0.3">
      <c r="E5216" s="136"/>
    </row>
    <row r="5217" spans="5:5" s="121" customFormat="1" ht="88.5" customHeight="1" x14ac:dyDescent="0.3">
      <c r="E5217" s="136"/>
    </row>
    <row r="5218" spans="5:5" s="121" customFormat="1" ht="88.5" customHeight="1" x14ac:dyDescent="0.3">
      <c r="E5218" s="136"/>
    </row>
    <row r="5219" spans="5:5" s="121" customFormat="1" ht="88.5" customHeight="1" x14ac:dyDescent="0.3">
      <c r="E5219" s="136"/>
    </row>
    <row r="5220" spans="5:5" s="121" customFormat="1" ht="88.5" customHeight="1" x14ac:dyDescent="0.3">
      <c r="E5220" s="136"/>
    </row>
    <row r="5221" spans="5:5" s="121" customFormat="1" ht="88.5" customHeight="1" x14ac:dyDescent="0.3">
      <c r="E5221" s="136"/>
    </row>
    <row r="5222" spans="5:5" s="121" customFormat="1" ht="88.5" customHeight="1" x14ac:dyDescent="0.3">
      <c r="E5222" s="136"/>
    </row>
    <row r="5223" spans="5:5" s="121" customFormat="1" ht="88.5" customHeight="1" x14ac:dyDescent="0.3">
      <c r="E5223" s="136"/>
    </row>
    <row r="5224" spans="5:5" s="121" customFormat="1" ht="88.5" customHeight="1" x14ac:dyDescent="0.3">
      <c r="E5224" s="136"/>
    </row>
    <row r="5225" spans="5:5" s="121" customFormat="1" ht="88.5" customHeight="1" x14ac:dyDescent="0.3">
      <c r="E5225" s="136"/>
    </row>
    <row r="5226" spans="5:5" s="121" customFormat="1" ht="88.5" customHeight="1" x14ac:dyDescent="0.3">
      <c r="E5226" s="136"/>
    </row>
    <row r="5227" spans="5:5" s="121" customFormat="1" ht="88.5" customHeight="1" x14ac:dyDescent="0.3">
      <c r="E5227" s="136"/>
    </row>
    <row r="5228" spans="5:5" s="121" customFormat="1" ht="88.5" customHeight="1" x14ac:dyDescent="0.3">
      <c r="E5228" s="136"/>
    </row>
    <row r="5229" spans="5:5" s="121" customFormat="1" ht="88.5" customHeight="1" x14ac:dyDescent="0.3">
      <c r="E5229" s="136"/>
    </row>
    <row r="5230" spans="5:5" s="121" customFormat="1" ht="88.5" customHeight="1" x14ac:dyDescent="0.3">
      <c r="E5230" s="136"/>
    </row>
    <row r="5231" spans="5:5" s="121" customFormat="1" ht="88.5" customHeight="1" x14ac:dyDescent="0.3">
      <c r="E5231" s="136"/>
    </row>
    <row r="5232" spans="5:5" s="121" customFormat="1" ht="88.5" customHeight="1" x14ac:dyDescent="0.3">
      <c r="E5232" s="136"/>
    </row>
    <row r="5233" spans="5:5" s="121" customFormat="1" ht="88.5" customHeight="1" x14ac:dyDescent="0.3">
      <c r="E5233" s="136"/>
    </row>
    <row r="5234" spans="5:5" s="121" customFormat="1" ht="88.5" customHeight="1" x14ac:dyDescent="0.3">
      <c r="E5234" s="136"/>
    </row>
    <row r="5235" spans="5:5" s="121" customFormat="1" ht="88.5" customHeight="1" x14ac:dyDescent="0.3">
      <c r="E5235" s="136"/>
    </row>
    <row r="5236" spans="5:5" s="121" customFormat="1" ht="88.5" customHeight="1" x14ac:dyDescent="0.3">
      <c r="E5236" s="136"/>
    </row>
    <row r="5237" spans="5:5" s="121" customFormat="1" ht="88.5" customHeight="1" x14ac:dyDescent="0.3">
      <c r="E5237" s="136"/>
    </row>
    <row r="5238" spans="5:5" s="121" customFormat="1" ht="88.5" customHeight="1" x14ac:dyDescent="0.3">
      <c r="E5238" s="136"/>
    </row>
    <row r="5239" spans="5:5" s="121" customFormat="1" ht="88.5" customHeight="1" x14ac:dyDescent="0.3">
      <c r="E5239" s="136"/>
    </row>
    <row r="5240" spans="5:5" s="121" customFormat="1" ht="88.5" customHeight="1" x14ac:dyDescent="0.3">
      <c r="E5240" s="136"/>
    </row>
    <row r="5241" spans="5:5" s="121" customFormat="1" ht="88.5" customHeight="1" x14ac:dyDescent="0.3">
      <c r="E5241" s="136"/>
    </row>
    <row r="5242" spans="5:5" s="121" customFormat="1" ht="88.5" customHeight="1" x14ac:dyDescent="0.3">
      <c r="E5242" s="136"/>
    </row>
    <row r="5243" spans="5:5" s="121" customFormat="1" ht="88.5" customHeight="1" x14ac:dyDescent="0.3">
      <c r="E5243" s="136"/>
    </row>
    <row r="5244" spans="5:5" s="121" customFormat="1" ht="88.5" customHeight="1" x14ac:dyDescent="0.3">
      <c r="E5244" s="136"/>
    </row>
    <row r="5245" spans="5:5" s="121" customFormat="1" ht="88.5" customHeight="1" x14ac:dyDescent="0.3">
      <c r="E5245" s="136"/>
    </row>
    <row r="5246" spans="5:5" s="121" customFormat="1" ht="88.5" customHeight="1" x14ac:dyDescent="0.3">
      <c r="E5246" s="136"/>
    </row>
    <row r="5247" spans="5:5" s="121" customFormat="1" ht="88.5" customHeight="1" x14ac:dyDescent="0.3">
      <c r="E5247" s="136"/>
    </row>
    <row r="5248" spans="5:5" s="121" customFormat="1" ht="88.5" customHeight="1" x14ac:dyDescent="0.3">
      <c r="E5248" s="136"/>
    </row>
    <row r="5249" spans="5:5" s="121" customFormat="1" ht="88.5" customHeight="1" x14ac:dyDescent="0.3">
      <c r="E5249" s="136"/>
    </row>
    <row r="5250" spans="5:5" s="121" customFormat="1" ht="88.5" customHeight="1" x14ac:dyDescent="0.3">
      <c r="E5250" s="136"/>
    </row>
    <row r="5251" spans="5:5" s="121" customFormat="1" ht="88.5" customHeight="1" x14ac:dyDescent="0.3">
      <c r="E5251" s="136"/>
    </row>
    <row r="5252" spans="5:5" s="121" customFormat="1" ht="88.5" customHeight="1" x14ac:dyDescent="0.3">
      <c r="E5252" s="136"/>
    </row>
    <row r="5253" spans="5:5" s="121" customFormat="1" ht="88.5" customHeight="1" x14ac:dyDescent="0.3">
      <c r="E5253" s="136"/>
    </row>
    <row r="5254" spans="5:5" s="121" customFormat="1" ht="88.5" customHeight="1" x14ac:dyDescent="0.3">
      <c r="E5254" s="136"/>
    </row>
    <row r="5255" spans="5:5" s="121" customFormat="1" ht="88.5" customHeight="1" x14ac:dyDescent="0.3">
      <c r="E5255" s="136"/>
    </row>
    <row r="5256" spans="5:5" s="121" customFormat="1" ht="88.5" customHeight="1" x14ac:dyDescent="0.3">
      <c r="E5256" s="136"/>
    </row>
    <row r="5257" spans="5:5" s="121" customFormat="1" ht="88.5" customHeight="1" x14ac:dyDescent="0.3">
      <c r="E5257" s="136"/>
    </row>
    <row r="5258" spans="5:5" s="121" customFormat="1" ht="88.5" customHeight="1" x14ac:dyDescent="0.3">
      <c r="E5258" s="136"/>
    </row>
    <row r="5259" spans="5:5" s="121" customFormat="1" ht="88.5" customHeight="1" x14ac:dyDescent="0.3">
      <c r="E5259" s="136"/>
    </row>
    <row r="5260" spans="5:5" s="121" customFormat="1" ht="88.5" customHeight="1" x14ac:dyDescent="0.3">
      <c r="E5260" s="136"/>
    </row>
    <row r="5261" spans="5:5" s="121" customFormat="1" ht="88.5" customHeight="1" x14ac:dyDescent="0.3">
      <c r="E5261" s="136"/>
    </row>
    <row r="5262" spans="5:5" s="121" customFormat="1" ht="88.5" customHeight="1" x14ac:dyDescent="0.3">
      <c r="E5262" s="136"/>
    </row>
    <row r="5263" spans="5:5" s="121" customFormat="1" ht="88.5" customHeight="1" x14ac:dyDescent="0.3">
      <c r="E5263" s="136"/>
    </row>
    <row r="5264" spans="5:5" s="121" customFormat="1" ht="88.5" customHeight="1" x14ac:dyDescent="0.3">
      <c r="E5264" s="136"/>
    </row>
    <row r="5265" spans="5:5" s="121" customFormat="1" ht="88.5" customHeight="1" x14ac:dyDescent="0.3">
      <c r="E5265" s="136"/>
    </row>
    <row r="5266" spans="5:5" s="121" customFormat="1" ht="88.5" customHeight="1" x14ac:dyDescent="0.3">
      <c r="E5266" s="136"/>
    </row>
    <row r="5267" spans="5:5" s="121" customFormat="1" ht="88.5" customHeight="1" x14ac:dyDescent="0.3">
      <c r="E5267" s="136"/>
    </row>
    <row r="5268" spans="5:5" s="121" customFormat="1" ht="88.5" customHeight="1" x14ac:dyDescent="0.3">
      <c r="E5268" s="136"/>
    </row>
    <row r="5269" spans="5:5" s="121" customFormat="1" ht="88.5" customHeight="1" x14ac:dyDescent="0.3">
      <c r="E5269" s="136"/>
    </row>
    <row r="5270" spans="5:5" s="121" customFormat="1" ht="88.5" customHeight="1" x14ac:dyDescent="0.3">
      <c r="E5270" s="136"/>
    </row>
    <row r="5271" spans="5:5" s="121" customFormat="1" ht="88.5" customHeight="1" x14ac:dyDescent="0.3">
      <c r="E5271" s="136"/>
    </row>
    <row r="5272" spans="5:5" s="121" customFormat="1" ht="88.5" customHeight="1" x14ac:dyDescent="0.3">
      <c r="E5272" s="136"/>
    </row>
    <row r="5273" spans="5:5" s="121" customFormat="1" ht="88.5" customHeight="1" x14ac:dyDescent="0.3">
      <c r="E5273" s="136"/>
    </row>
    <row r="5274" spans="5:5" s="121" customFormat="1" ht="88.5" customHeight="1" x14ac:dyDescent="0.3">
      <c r="E5274" s="136"/>
    </row>
    <row r="5275" spans="5:5" s="121" customFormat="1" ht="88.5" customHeight="1" x14ac:dyDescent="0.3">
      <c r="E5275" s="136"/>
    </row>
    <row r="5276" spans="5:5" s="121" customFormat="1" ht="88.5" customHeight="1" x14ac:dyDescent="0.3">
      <c r="E5276" s="136"/>
    </row>
    <row r="5277" spans="5:5" s="121" customFormat="1" ht="88.5" customHeight="1" x14ac:dyDescent="0.3">
      <c r="E5277" s="136"/>
    </row>
    <row r="5278" spans="5:5" s="121" customFormat="1" ht="88.5" customHeight="1" x14ac:dyDescent="0.3">
      <c r="E5278" s="136"/>
    </row>
    <row r="5279" spans="5:5" s="121" customFormat="1" ht="88.5" customHeight="1" x14ac:dyDescent="0.3">
      <c r="E5279" s="136"/>
    </row>
    <row r="5280" spans="5:5" s="121" customFormat="1" ht="88.5" customHeight="1" x14ac:dyDescent="0.3">
      <c r="E5280" s="136"/>
    </row>
    <row r="5281" spans="5:5" s="121" customFormat="1" ht="88.5" customHeight="1" x14ac:dyDescent="0.3">
      <c r="E5281" s="136"/>
    </row>
    <row r="5282" spans="5:5" s="121" customFormat="1" ht="88.5" customHeight="1" x14ac:dyDescent="0.3">
      <c r="E5282" s="136"/>
    </row>
    <row r="5283" spans="5:5" s="121" customFormat="1" ht="88.5" customHeight="1" x14ac:dyDescent="0.3">
      <c r="E5283" s="136"/>
    </row>
    <row r="5284" spans="5:5" s="121" customFormat="1" ht="88.5" customHeight="1" x14ac:dyDescent="0.3">
      <c r="E5284" s="136"/>
    </row>
    <row r="5285" spans="5:5" s="121" customFormat="1" ht="88.5" customHeight="1" x14ac:dyDescent="0.3">
      <c r="E5285" s="136"/>
    </row>
    <row r="5286" spans="5:5" s="121" customFormat="1" ht="88.5" customHeight="1" x14ac:dyDescent="0.3">
      <c r="E5286" s="136"/>
    </row>
    <row r="5287" spans="5:5" s="121" customFormat="1" ht="88.5" customHeight="1" x14ac:dyDescent="0.3">
      <c r="E5287" s="136"/>
    </row>
    <row r="5288" spans="5:5" s="121" customFormat="1" ht="88.5" customHeight="1" x14ac:dyDescent="0.3">
      <c r="E5288" s="136"/>
    </row>
    <row r="5289" spans="5:5" s="121" customFormat="1" ht="88.5" customHeight="1" x14ac:dyDescent="0.3">
      <c r="E5289" s="136"/>
    </row>
    <row r="5290" spans="5:5" s="121" customFormat="1" ht="88.5" customHeight="1" x14ac:dyDescent="0.3">
      <c r="E5290" s="136"/>
    </row>
    <row r="5291" spans="5:5" s="121" customFormat="1" ht="88.5" customHeight="1" x14ac:dyDescent="0.3">
      <c r="E5291" s="136"/>
    </row>
    <row r="5292" spans="5:5" s="121" customFormat="1" ht="88.5" customHeight="1" x14ac:dyDescent="0.3">
      <c r="E5292" s="136"/>
    </row>
    <row r="5293" spans="5:5" s="121" customFormat="1" ht="88.5" customHeight="1" x14ac:dyDescent="0.3">
      <c r="E5293" s="136"/>
    </row>
    <row r="5294" spans="5:5" s="121" customFormat="1" ht="88.5" customHeight="1" x14ac:dyDescent="0.3">
      <c r="E5294" s="136"/>
    </row>
    <row r="5295" spans="5:5" s="121" customFormat="1" ht="88.5" customHeight="1" x14ac:dyDescent="0.3">
      <c r="E5295" s="136"/>
    </row>
    <row r="5296" spans="5:5" s="121" customFormat="1" ht="88.5" customHeight="1" x14ac:dyDescent="0.3">
      <c r="E5296" s="136"/>
    </row>
    <row r="5297" spans="5:5" s="121" customFormat="1" ht="88.5" customHeight="1" x14ac:dyDescent="0.3">
      <c r="E5297" s="136"/>
    </row>
    <row r="5298" spans="5:5" s="121" customFormat="1" ht="88.5" customHeight="1" x14ac:dyDescent="0.3">
      <c r="E5298" s="136"/>
    </row>
    <row r="5299" spans="5:5" s="121" customFormat="1" ht="88.5" customHeight="1" x14ac:dyDescent="0.3">
      <c r="E5299" s="136"/>
    </row>
    <row r="5300" spans="5:5" s="121" customFormat="1" ht="88.5" customHeight="1" x14ac:dyDescent="0.3">
      <c r="E5300" s="136"/>
    </row>
    <row r="5301" spans="5:5" s="121" customFormat="1" ht="88.5" customHeight="1" x14ac:dyDescent="0.3">
      <c r="E5301" s="136"/>
    </row>
    <row r="5302" spans="5:5" s="121" customFormat="1" ht="88.5" customHeight="1" x14ac:dyDescent="0.3">
      <c r="E5302" s="136"/>
    </row>
    <row r="5303" spans="5:5" s="121" customFormat="1" ht="88.5" customHeight="1" x14ac:dyDescent="0.3">
      <c r="E5303" s="136"/>
    </row>
    <row r="5304" spans="5:5" s="121" customFormat="1" ht="88.5" customHeight="1" x14ac:dyDescent="0.3">
      <c r="E5304" s="136"/>
    </row>
    <row r="5305" spans="5:5" s="121" customFormat="1" ht="88.5" customHeight="1" x14ac:dyDescent="0.3">
      <c r="E5305" s="136"/>
    </row>
    <row r="5306" spans="5:5" s="121" customFormat="1" ht="88.5" customHeight="1" x14ac:dyDescent="0.3">
      <c r="E5306" s="136"/>
    </row>
    <row r="5307" spans="5:5" s="121" customFormat="1" ht="88.5" customHeight="1" x14ac:dyDescent="0.3">
      <c r="E5307" s="136"/>
    </row>
    <row r="5308" spans="5:5" s="121" customFormat="1" ht="88.5" customHeight="1" x14ac:dyDescent="0.3">
      <c r="E5308" s="136"/>
    </row>
    <row r="5309" spans="5:5" s="121" customFormat="1" ht="88.5" customHeight="1" x14ac:dyDescent="0.3">
      <c r="E5309" s="136"/>
    </row>
    <row r="5310" spans="5:5" s="121" customFormat="1" ht="88.5" customHeight="1" x14ac:dyDescent="0.3">
      <c r="E5310" s="136"/>
    </row>
    <row r="5311" spans="5:5" s="121" customFormat="1" ht="88.5" customHeight="1" x14ac:dyDescent="0.3">
      <c r="E5311" s="136"/>
    </row>
    <row r="5312" spans="5:5" s="121" customFormat="1" ht="88.5" customHeight="1" x14ac:dyDescent="0.3">
      <c r="E5312" s="136"/>
    </row>
    <row r="5313" spans="5:5" s="121" customFormat="1" ht="88.5" customHeight="1" x14ac:dyDescent="0.3">
      <c r="E5313" s="136"/>
    </row>
    <row r="5314" spans="5:5" s="121" customFormat="1" ht="88.5" customHeight="1" x14ac:dyDescent="0.3">
      <c r="E5314" s="136"/>
    </row>
    <row r="5315" spans="5:5" s="121" customFormat="1" ht="88.5" customHeight="1" x14ac:dyDescent="0.3">
      <c r="E5315" s="136"/>
    </row>
    <row r="5316" spans="5:5" s="121" customFormat="1" ht="88.5" customHeight="1" x14ac:dyDescent="0.3">
      <c r="E5316" s="136"/>
    </row>
    <row r="5317" spans="5:5" s="121" customFormat="1" ht="88.5" customHeight="1" x14ac:dyDescent="0.3">
      <c r="E5317" s="136"/>
    </row>
    <row r="5318" spans="5:5" s="121" customFormat="1" ht="88.5" customHeight="1" x14ac:dyDescent="0.3">
      <c r="E5318" s="136"/>
    </row>
    <row r="5319" spans="5:5" s="121" customFormat="1" ht="88.5" customHeight="1" x14ac:dyDescent="0.3">
      <c r="E5319" s="136"/>
    </row>
    <row r="5320" spans="5:5" s="121" customFormat="1" ht="88.5" customHeight="1" x14ac:dyDescent="0.3">
      <c r="E5320" s="136"/>
    </row>
    <row r="5321" spans="5:5" s="121" customFormat="1" ht="88.5" customHeight="1" x14ac:dyDescent="0.3">
      <c r="E5321" s="136"/>
    </row>
    <row r="5322" spans="5:5" s="121" customFormat="1" ht="88.5" customHeight="1" x14ac:dyDescent="0.3">
      <c r="E5322" s="136"/>
    </row>
    <row r="5323" spans="5:5" s="121" customFormat="1" ht="88.5" customHeight="1" x14ac:dyDescent="0.3">
      <c r="E5323" s="136"/>
    </row>
    <row r="5324" spans="5:5" s="121" customFormat="1" ht="88.5" customHeight="1" x14ac:dyDescent="0.3">
      <c r="E5324" s="136"/>
    </row>
    <row r="5325" spans="5:5" s="121" customFormat="1" ht="88.5" customHeight="1" x14ac:dyDescent="0.3">
      <c r="E5325" s="136"/>
    </row>
    <row r="5326" spans="5:5" s="121" customFormat="1" ht="88.5" customHeight="1" x14ac:dyDescent="0.3">
      <c r="E5326" s="136"/>
    </row>
    <row r="5327" spans="5:5" s="121" customFormat="1" ht="88.5" customHeight="1" x14ac:dyDescent="0.3">
      <c r="E5327" s="136"/>
    </row>
    <row r="5328" spans="5:5" s="121" customFormat="1" ht="88.5" customHeight="1" x14ac:dyDescent="0.3">
      <c r="E5328" s="136"/>
    </row>
    <row r="5329" spans="5:5" s="121" customFormat="1" ht="88.5" customHeight="1" x14ac:dyDescent="0.3">
      <c r="E5329" s="136"/>
    </row>
    <row r="5330" spans="5:5" s="121" customFormat="1" ht="88.5" customHeight="1" x14ac:dyDescent="0.3">
      <c r="E5330" s="136"/>
    </row>
    <row r="5331" spans="5:5" s="121" customFormat="1" ht="88.5" customHeight="1" x14ac:dyDescent="0.3">
      <c r="E5331" s="136"/>
    </row>
    <row r="5332" spans="5:5" s="121" customFormat="1" ht="88.5" customHeight="1" x14ac:dyDescent="0.3">
      <c r="E5332" s="136"/>
    </row>
    <row r="5333" spans="5:5" s="121" customFormat="1" ht="88.5" customHeight="1" x14ac:dyDescent="0.3">
      <c r="E5333" s="136"/>
    </row>
    <row r="5334" spans="5:5" s="121" customFormat="1" ht="88.5" customHeight="1" x14ac:dyDescent="0.3">
      <c r="E5334" s="136"/>
    </row>
    <row r="5335" spans="5:5" s="121" customFormat="1" ht="88.5" customHeight="1" x14ac:dyDescent="0.3">
      <c r="E5335" s="136"/>
    </row>
    <row r="5336" spans="5:5" s="121" customFormat="1" ht="88.5" customHeight="1" x14ac:dyDescent="0.3">
      <c r="E5336" s="136"/>
    </row>
    <row r="5337" spans="5:5" s="121" customFormat="1" ht="88.5" customHeight="1" x14ac:dyDescent="0.3">
      <c r="E5337" s="136"/>
    </row>
    <row r="5338" spans="5:5" s="121" customFormat="1" ht="88.5" customHeight="1" x14ac:dyDescent="0.3">
      <c r="E5338" s="136"/>
    </row>
    <row r="5339" spans="5:5" s="121" customFormat="1" ht="88.5" customHeight="1" x14ac:dyDescent="0.3">
      <c r="E5339" s="136"/>
    </row>
    <row r="5340" spans="5:5" s="121" customFormat="1" ht="88.5" customHeight="1" x14ac:dyDescent="0.3">
      <c r="E5340" s="136"/>
    </row>
    <row r="5341" spans="5:5" s="121" customFormat="1" ht="88.5" customHeight="1" x14ac:dyDescent="0.3">
      <c r="E5341" s="136"/>
    </row>
    <row r="5342" spans="5:5" s="121" customFormat="1" ht="88.5" customHeight="1" x14ac:dyDescent="0.3">
      <c r="E5342" s="136"/>
    </row>
    <row r="5343" spans="5:5" s="121" customFormat="1" ht="88.5" customHeight="1" x14ac:dyDescent="0.3">
      <c r="E5343" s="136"/>
    </row>
    <row r="5344" spans="5:5" s="121" customFormat="1" ht="88.5" customHeight="1" x14ac:dyDescent="0.3">
      <c r="E5344" s="136"/>
    </row>
    <row r="5345" spans="5:5" s="121" customFormat="1" ht="88.5" customHeight="1" x14ac:dyDescent="0.3">
      <c r="E5345" s="136"/>
    </row>
    <row r="5346" spans="5:5" s="121" customFormat="1" ht="88.5" customHeight="1" x14ac:dyDescent="0.3">
      <c r="E5346" s="136"/>
    </row>
    <row r="5347" spans="5:5" s="121" customFormat="1" ht="88.5" customHeight="1" x14ac:dyDescent="0.3">
      <c r="E5347" s="136"/>
    </row>
    <row r="5348" spans="5:5" s="121" customFormat="1" ht="88.5" customHeight="1" x14ac:dyDescent="0.3">
      <c r="E5348" s="136"/>
    </row>
    <row r="5349" spans="5:5" s="121" customFormat="1" ht="88.5" customHeight="1" x14ac:dyDescent="0.3">
      <c r="E5349" s="136"/>
    </row>
    <row r="5350" spans="5:5" s="121" customFormat="1" ht="88.5" customHeight="1" x14ac:dyDescent="0.3">
      <c r="E5350" s="136"/>
    </row>
    <row r="5351" spans="5:5" s="121" customFormat="1" ht="88.5" customHeight="1" x14ac:dyDescent="0.3">
      <c r="E5351" s="136"/>
    </row>
    <row r="5352" spans="5:5" s="121" customFormat="1" ht="88.5" customHeight="1" x14ac:dyDescent="0.3">
      <c r="E5352" s="136"/>
    </row>
    <row r="5353" spans="5:5" s="121" customFormat="1" ht="88.5" customHeight="1" x14ac:dyDescent="0.3">
      <c r="E5353" s="136"/>
    </row>
    <row r="5354" spans="5:5" s="121" customFormat="1" ht="88.5" customHeight="1" x14ac:dyDescent="0.3">
      <c r="E5354" s="136"/>
    </row>
    <row r="5355" spans="5:5" s="121" customFormat="1" ht="88.5" customHeight="1" x14ac:dyDescent="0.3">
      <c r="E5355" s="136"/>
    </row>
    <row r="5356" spans="5:5" s="121" customFormat="1" ht="88.5" customHeight="1" x14ac:dyDescent="0.3">
      <c r="E5356" s="136"/>
    </row>
    <row r="5357" spans="5:5" s="121" customFormat="1" ht="88.5" customHeight="1" x14ac:dyDescent="0.3">
      <c r="E5357" s="136"/>
    </row>
    <row r="5358" spans="5:5" s="121" customFormat="1" ht="88.5" customHeight="1" x14ac:dyDescent="0.3">
      <c r="E5358" s="136"/>
    </row>
    <row r="5359" spans="5:5" s="121" customFormat="1" ht="88.5" customHeight="1" x14ac:dyDescent="0.3">
      <c r="E5359" s="136"/>
    </row>
    <row r="5360" spans="5:5" s="121" customFormat="1" ht="88.5" customHeight="1" x14ac:dyDescent="0.3">
      <c r="E5360" s="136"/>
    </row>
    <row r="5361" spans="5:5" s="121" customFormat="1" ht="88.5" customHeight="1" x14ac:dyDescent="0.3">
      <c r="E5361" s="136"/>
    </row>
    <row r="5362" spans="5:5" s="121" customFormat="1" ht="88.5" customHeight="1" x14ac:dyDescent="0.3">
      <c r="E5362" s="136"/>
    </row>
    <row r="5363" spans="5:5" s="121" customFormat="1" ht="88.5" customHeight="1" x14ac:dyDescent="0.3">
      <c r="E5363" s="136"/>
    </row>
    <row r="5364" spans="5:5" s="121" customFormat="1" ht="88.5" customHeight="1" x14ac:dyDescent="0.3">
      <c r="E5364" s="136"/>
    </row>
    <row r="5365" spans="5:5" s="121" customFormat="1" ht="88.5" customHeight="1" x14ac:dyDescent="0.3">
      <c r="E5365" s="136"/>
    </row>
    <row r="5366" spans="5:5" s="121" customFormat="1" ht="88.5" customHeight="1" x14ac:dyDescent="0.3">
      <c r="E5366" s="136"/>
    </row>
    <row r="5367" spans="5:5" s="121" customFormat="1" ht="88.5" customHeight="1" x14ac:dyDescent="0.3">
      <c r="E5367" s="136"/>
    </row>
    <row r="5368" spans="5:5" s="121" customFormat="1" ht="88.5" customHeight="1" x14ac:dyDescent="0.3">
      <c r="E5368" s="136"/>
    </row>
    <row r="5369" spans="5:5" s="121" customFormat="1" ht="88.5" customHeight="1" x14ac:dyDescent="0.3">
      <c r="E5369" s="136"/>
    </row>
    <row r="5370" spans="5:5" s="121" customFormat="1" ht="88.5" customHeight="1" x14ac:dyDescent="0.3">
      <c r="E5370" s="136"/>
    </row>
    <row r="5371" spans="5:5" s="121" customFormat="1" ht="88.5" customHeight="1" x14ac:dyDescent="0.3">
      <c r="E5371" s="136"/>
    </row>
    <row r="5372" spans="5:5" s="121" customFormat="1" ht="88.5" customHeight="1" x14ac:dyDescent="0.3">
      <c r="E5372" s="136"/>
    </row>
    <row r="5373" spans="5:5" s="121" customFormat="1" ht="88.5" customHeight="1" x14ac:dyDescent="0.3">
      <c r="E5373" s="136"/>
    </row>
    <row r="5374" spans="5:5" s="121" customFormat="1" ht="88.5" customHeight="1" x14ac:dyDescent="0.3">
      <c r="E5374" s="136"/>
    </row>
    <row r="5375" spans="5:5" s="121" customFormat="1" ht="88.5" customHeight="1" x14ac:dyDescent="0.3">
      <c r="E5375" s="136"/>
    </row>
    <row r="5376" spans="5:5" s="121" customFormat="1" ht="88.5" customHeight="1" x14ac:dyDescent="0.3">
      <c r="E5376" s="136"/>
    </row>
    <row r="5377" spans="5:5" s="121" customFormat="1" ht="88.5" customHeight="1" x14ac:dyDescent="0.3">
      <c r="E5377" s="136"/>
    </row>
    <row r="5378" spans="5:5" s="121" customFormat="1" ht="88.5" customHeight="1" x14ac:dyDescent="0.3">
      <c r="E5378" s="136"/>
    </row>
    <row r="5379" spans="5:5" s="121" customFormat="1" ht="88.5" customHeight="1" x14ac:dyDescent="0.3">
      <c r="E5379" s="136"/>
    </row>
    <row r="5380" spans="5:5" s="121" customFormat="1" ht="88.5" customHeight="1" x14ac:dyDescent="0.3">
      <c r="E5380" s="136"/>
    </row>
    <row r="5381" spans="5:5" s="121" customFormat="1" ht="88.5" customHeight="1" x14ac:dyDescent="0.3">
      <c r="E5381" s="136"/>
    </row>
    <row r="5382" spans="5:5" s="121" customFormat="1" ht="88.5" customHeight="1" x14ac:dyDescent="0.3">
      <c r="E5382" s="136"/>
    </row>
    <row r="5383" spans="5:5" s="121" customFormat="1" ht="88.5" customHeight="1" x14ac:dyDescent="0.3">
      <c r="E5383" s="136"/>
    </row>
    <row r="5384" spans="5:5" s="121" customFormat="1" ht="88.5" customHeight="1" x14ac:dyDescent="0.3">
      <c r="E5384" s="136"/>
    </row>
    <row r="5385" spans="5:5" s="121" customFormat="1" ht="88.5" customHeight="1" x14ac:dyDescent="0.3">
      <c r="E5385" s="136"/>
    </row>
    <row r="5386" spans="5:5" s="121" customFormat="1" ht="88.5" customHeight="1" x14ac:dyDescent="0.3">
      <c r="E5386" s="136"/>
    </row>
    <row r="5387" spans="5:5" s="121" customFormat="1" ht="88.5" customHeight="1" x14ac:dyDescent="0.3">
      <c r="E5387" s="136"/>
    </row>
    <row r="5388" spans="5:5" s="121" customFormat="1" ht="88.5" customHeight="1" x14ac:dyDescent="0.3">
      <c r="E5388" s="136"/>
    </row>
    <row r="5389" spans="5:5" s="121" customFormat="1" ht="88.5" customHeight="1" x14ac:dyDescent="0.3">
      <c r="E5389" s="136"/>
    </row>
    <row r="5390" spans="5:5" s="121" customFormat="1" ht="88.5" customHeight="1" x14ac:dyDescent="0.3">
      <c r="E5390" s="136"/>
    </row>
    <row r="5391" spans="5:5" s="121" customFormat="1" ht="88.5" customHeight="1" x14ac:dyDescent="0.3">
      <c r="E5391" s="136"/>
    </row>
    <row r="5392" spans="5:5" s="121" customFormat="1" ht="88.5" customHeight="1" x14ac:dyDescent="0.3">
      <c r="E5392" s="136"/>
    </row>
    <row r="5393" spans="5:5" s="121" customFormat="1" ht="88.5" customHeight="1" x14ac:dyDescent="0.3">
      <c r="E5393" s="136"/>
    </row>
    <row r="5394" spans="5:5" s="121" customFormat="1" ht="88.5" customHeight="1" x14ac:dyDescent="0.3">
      <c r="E5394" s="136"/>
    </row>
    <row r="5395" spans="5:5" s="121" customFormat="1" ht="88.5" customHeight="1" x14ac:dyDescent="0.3">
      <c r="E5395" s="136"/>
    </row>
    <row r="5396" spans="5:5" s="121" customFormat="1" ht="88.5" customHeight="1" x14ac:dyDescent="0.3">
      <c r="E5396" s="136"/>
    </row>
    <row r="5397" spans="5:5" s="121" customFormat="1" ht="88.5" customHeight="1" x14ac:dyDescent="0.3">
      <c r="E5397" s="136"/>
    </row>
    <row r="5398" spans="5:5" s="121" customFormat="1" ht="88.5" customHeight="1" x14ac:dyDescent="0.3">
      <c r="E5398" s="136"/>
    </row>
    <row r="5399" spans="5:5" s="121" customFormat="1" ht="88.5" customHeight="1" x14ac:dyDescent="0.3">
      <c r="E5399" s="136"/>
    </row>
    <row r="5400" spans="5:5" s="121" customFormat="1" ht="88.5" customHeight="1" x14ac:dyDescent="0.3">
      <c r="E5400" s="136"/>
    </row>
    <row r="5401" spans="5:5" s="121" customFormat="1" ht="88.5" customHeight="1" x14ac:dyDescent="0.3">
      <c r="E5401" s="136"/>
    </row>
    <row r="5402" spans="5:5" s="121" customFormat="1" ht="88.5" customHeight="1" x14ac:dyDescent="0.3">
      <c r="E5402" s="136"/>
    </row>
    <row r="5403" spans="5:5" s="121" customFormat="1" ht="88.5" customHeight="1" x14ac:dyDescent="0.3">
      <c r="E5403" s="136"/>
    </row>
    <row r="5404" spans="5:5" s="121" customFormat="1" ht="88.5" customHeight="1" x14ac:dyDescent="0.3">
      <c r="E5404" s="136"/>
    </row>
    <row r="5405" spans="5:5" s="121" customFormat="1" ht="88.5" customHeight="1" x14ac:dyDescent="0.3">
      <c r="E5405" s="136"/>
    </row>
    <row r="5406" spans="5:5" s="121" customFormat="1" ht="88.5" customHeight="1" x14ac:dyDescent="0.3">
      <c r="E5406" s="136"/>
    </row>
    <row r="5407" spans="5:5" s="121" customFormat="1" ht="88.5" customHeight="1" x14ac:dyDescent="0.3">
      <c r="E5407" s="136"/>
    </row>
    <row r="5408" spans="5:5" s="121" customFormat="1" ht="88.5" customHeight="1" x14ac:dyDescent="0.3">
      <c r="E5408" s="136"/>
    </row>
    <row r="5409" spans="5:5" s="121" customFormat="1" ht="88.5" customHeight="1" x14ac:dyDescent="0.3">
      <c r="E5409" s="136"/>
    </row>
    <row r="5410" spans="5:5" s="121" customFormat="1" ht="88.5" customHeight="1" x14ac:dyDescent="0.3">
      <c r="E5410" s="136"/>
    </row>
    <row r="5411" spans="5:5" s="121" customFormat="1" ht="88.5" customHeight="1" x14ac:dyDescent="0.3">
      <c r="E5411" s="136"/>
    </row>
    <row r="5412" spans="5:5" s="121" customFormat="1" ht="88.5" customHeight="1" x14ac:dyDescent="0.3">
      <c r="E5412" s="136"/>
    </row>
    <row r="5413" spans="5:5" s="121" customFormat="1" ht="88.5" customHeight="1" x14ac:dyDescent="0.3">
      <c r="E5413" s="136"/>
    </row>
    <row r="5414" spans="5:5" s="121" customFormat="1" ht="88.5" customHeight="1" x14ac:dyDescent="0.3">
      <c r="E5414" s="136"/>
    </row>
    <row r="5415" spans="5:5" s="121" customFormat="1" ht="88.5" customHeight="1" x14ac:dyDescent="0.3">
      <c r="E5415" s="136"/>
    </row>
    <row r="5416" spans="5:5" s="121" customFormat="1" ht="88.5" customHeight="1" x14ac:dyDescent="0.3">
      <c r="E5416" s="136"/>
    </row>
    <row r="5417" spans="5:5" s="121" customFormat="1" ht="88.5" customHeight="1" x14ac:dyDescent="0.3">
      <c r="E5417" s="136"/>
    </row>
    <row r="5418" spans="5:5" s="121" customFormat="1" ht="88.5" customHeight="1" x14ac:dyDescent="0.3">
      <c r="E5418" s="136"/>
    </row>
    <row r="5419" spans="5:5" s="121" customFormat="1" ht="88.5" customHeight="1" x14ac:dyDescent="0.3">
      <c r="E5419" s="136"/>
    </row>
    <row r="5420" spans="5:5" s="121" customFormat="1" ht="88.5" customHeight="1" x14ac:dyDescent="0.3">
      <c r="E5420" s="136"/>
    </row>
    <row r="5421" spans="5:5" s="121" customFormat="1" ht="88.5" customHeight="1" x14ac:dyDescent="0.3">
      <c r="E5421" s="136"/>
    </row>
    <row r="5422" spans="5:5" s="121" customFormat="1" ht="88.5" customHeight="1" x14ac:dyDescent="0.3">
      <c r="E5422" s="136"/>
    </row>
    <row r="5423" spans="5:5" s="121" customFormat="1" ht="88.5" customHeight="1" x14ac:dyDescent="0.3">
      <c r="E5423" s="136"/>
    </row>
    <row r="5424" spans="5:5" s="121" customFormat="1" ht="88.5" customHeight="1" x14ac:dyDescent="0.3">
      <c r="E5424" s="136"/>
    </row>
    <row r="5425" spans="5:5" s="121" customFormat="1" ht="88.5" customHeight="1" x14ac:dyDescent="0.3">
      <c r="E5425" s="136"/>
    </row>
    <row r="5426" spans="5:5" s="121" customFormat="1" ht="88.5" customHeight="1" x14ac:dyDescent="0.3">
      <c r="E5426" s="136"/>
    </row>
    <row r="5427" spans="5:5" s="121" customFormat="1" ht="88.5" customHeight="1" x14ac:dyDescent="0.3">
      <c r="E5427" s="136"/>
    </row>
    <row r="5428" spans="5:5" s="121" customFormat="1" ht="88.5" customHeight="1" x14ac:dyDescent="0.3">
      <c r="E5428" s="136"/>
    </row>
    <row r="5429" spans="5:5" s="121" customFormat="1" ht="88.5" customHeight="1" x14ac:dyDescent="0.3">
      <c r="E5429" s="136"/>
    </row>
    <row r="5430" spans="5:5" s="121" customFormat="1" ht="88.5" customHeight="1" x14ac:dyDescent="0.3">
      <c r="E5430" s="136"/>
    </row>
    <row r="5431" spans="5:5" s="121" customFormat="1" ht="88.5" customHeight="1" x14ac:dyDescent="0.3">
      <c r="E5431" s="136"/>
    </row>
    <row r="5432" spans="5:5" s="121" customFormat="1" ht="88.5" customHeight="1" x14ac:dyDescent="0.3">
      <c r="E5432" s="136"/>
    </row>
    <row r="5433" spans="5:5" s="121" customFormat="1" ht="88.5" customHeight="1" x14ac:dyDescent="0.3">
      <c r="E5433" s="136"/>
    </row>
    <row r="5434" spans="5:5" s="121" customFormat="1" ht="88.5" customHeight="1" x14ac:dyDescent="0.3">
      <c r="E5434" s="136"/>
    </row>
    <row r="5435" spans="5:5" s="121" customFormat="1" ht="88.5" customHeight="1" x14ac:dyDescent="0.3">
      <c r="E5435" s="136"/>
    </row>
    <row r="5436" spans="5:5" s="121" customFormat="1" ht="88.5" customHeight="1" x14ac:dyDescent="0.3">
      <c r="E5436" s="136"/>
    </row>
    <row r="5437" spans="5:5" s="121" customFormat="1" ht="88.5" customHeight="1" x14ac:dyDescent="0.3">
      <c r="E5437" s="136"/>
    </row>
    <row r="5438" spans="5:5" s="121" customFormat="1" ht="88.5" customHeight="1" x14ac:dyDescent="0.3">
      <c r="E5438" s="136"/>
    </row>
    <row r="5439" spans="5:5" s="121" customFormat="1" ht="88.5" customHeight="1" x14ac:dyDescent="0.3">
      <c r="E5439" s="136"/>
    </row>
    <row r="5440" spans="5:5" s="121" customFormat="1" ht="88.5" customHeight="1" x14ac:dyDescent="0.3">
      <c r="E5440" s="136"/>
    </row>
    <row r="5441" spans="5:5" s="121" customFormat="1" ht="88.5" customHeight="1" x14ac:dyDescent="0.3">
      <c r="E5441" s="136"/>
    </row>
    <row r="5442" spans="5:5" s="121" customFormat="1" ht="88.5" customHeight="1" x14ac:dyDescent="0.3">
      <c r="E5442" s="136"/>
    </row>
    <row r="5443" spans="5:5" s="121" customFormat="1" ht="88.5" customHeight="1" x14ac:dyDescent="0.3">
      <c r="E5443" s="136"/>
    </row>
    <row r="5444" spans="5:5" s="121" customFormat="1" ht="88.5" customHeight="1" x14ac:dyDescent="0.3">
      <c r="E5444" s="136"/>
    </row>
    <row r="5445" spans="5:5" s="121" customFormat="1" ht="88.5" customHeight="1" x14ac:dyDescent="0.3">
      <c r="E5445" s="136"/>
    </row>
    <row r="5446" spans="5:5" s="121" customFormat="1" ht="88.5" customHeight="1" x14ac:dyDescent="0.3">
      <c r="E5446" s="136"/>
    </row>
    <row r="5447" spans="5:5" s="121" customFormat="1" ht="88.5" customHeight="1" x14ac:dyDescent="0.3">
      <c r="E5447" s="136"/>
    </row>
    <row r="5448" spans="5:5" s="121" customFormat="1" ht="88.5" customHeight="1" x14ac:dyDescent="0.3">
      <c r="E5448" s="136"/>
    </row>
    <row r="5449" spans="5:5" s="121" customFormat="1" ht="88.5" customHeight="1" x14ac:dyDescent="0.3">
      <c r="E5449" s="136"/>
    </row>
    <row r="5450" spans="5:5" s="121" customFormat="1" ht="88.5" customHeight="1" x14ac:dyDescent="0.3">
      <c r="E5450" s="136"/>
    </row>
    <row r="5451" spans="5:5" s="121" customFormat="1" ht="88.5" customHeight="1" x14ac:dyDescent="0.3">
      <c r="E5451" s="136"/>
    </row>
    <row r="5452" spans="5:5" s="121" customFormat="1" ht="88.5" customHeight="1" x14ac:dyDescent="0.3">
      <c r="E5452" s="136"/>
    </row>
    <row r="5453" spans="5:5" s="121" customFormat="1" ht="88.5" customHeight="1" x14ac:dyDescent="0.3">
      <c r="E5453" s="136"/>
    </row>
    <row r="5454" spans="5:5" s="121" customFormat="1" ht="88.5" customHeight="1" x14ac:dyDescent="0.3">
      <c r="E5454" s="136"/>
    </row>
    <row r="5455" spans="5:5" s="121" customFormat="1" ht="88.5" customHeight="1" x14ac:dyDescent="0.3">
      <c r="E5455" s="136"/>
    </row>
    <row r="5456" spans="5:5" s="121" customFormat="1" ht="88.5" customHeight="1" x14ac:dyDescent="0.3">
      <c r="E5456" s="136"/>
    </row>
    <row r="5457" spans="5:5" s="121" customFormat="1" ht="88.5" customHeight="1" x14ac:dyDescent="0.3">
      <c r="E5457" s="136"/>
    </row>
    <row r="5458" spans="5:5" s="121" customFormat="1" ht="88.5" customHeight="1" x14ac:dyDescent="0.3">
      <c r="E5458" s="136"/>
    </row>
    <row r="5459" spans="5:5" s="121" customFormat="1" ht="88.5" customHeight="1" x14ac:dyDescent="0.3">
      <c r="E5459" s="136"/>
    </row>
    <row r="5460" spans="5:5" s="121" customFormat="1" ht="88.5" customHeight="1" x14ac:dyDescent="0.3">
      <c r="E5460" s="136"/>
    </row>
    <row r="5461" spans="5:5" s="121" customFormat="1" ht="88.5" customHeight="1" x14ac:dyDescent="0.3">
      <c r="E5461" s="136"/>
    </row>
    <row r="5462" spans="5:5" s="121" customFormat="1" ht="88.5" customHeight="1" x14ac:dyDescent="0.3">
      <c r="E5462" s="136"/>
    </row>
    <row r="5463" spans="5:5" s="121" customFormat="1" ht="88.5" customHeight="1" x14ac:dyDescent="0.3">
      <c r="E5463" s="136"/>
    </row>
    <row r="5464" spans="5:5" s="121" customFormat="1" ht="88.5" customHeight="1" x14ac:dyDescent="0.3">
      <c r="E5464" s="136"/>
    </row>
    <row r="5465" spans="5:5" s="121" customFormat="1" ht="88.5" customHeight="1" x14ac:dyDescent="0.3">
      <c r="E5465" s="136"/>
    </row>
    <row r="5466" spans="5:5" s="121" customFormat="1" ht="88.5" customHeight="1" x14ac:dyDescent="0.3">
      <c r="E5466" s="136"/>
    </row>
    <row r="5467" spans="5:5" s="121" customFormat="1" ht="88.5" customHeight="1" x14ac:dyDescent="0.3">
      <c r="E5467" s="136"/>
    </row>
    <row r="5468" spans="5:5" s="121" customFormat="1" ht="88.5" customHeight="1" x14ac:dyDescent="0.3">
      <c r="E5468" s="136"/>
    </row>
    <row r="5469" spans="5:5" s="121" customFormat="1" ht="88.5" customHeight="1" x14ac:dyDescent="0.3">
      <c r="E5469" s="136"/>
    </row>
    <row r="5470" spans="5:5" s="121" customFormat="1" ht="88.5" customHeight="1" x14ac:dyDescent="0.3">
      <c r="E5470" s="136"/>
    </row>
    <row r="5471" spans="5:5" s="121" customFormat="1" ht="88.5" customHeight="1" x14ac:dyDescent="0.3">
      <c r="E5471" s="136"/>
    </row>
    <row r="5472" spans="5:5" s="121" customFormat="1" ht="88.5" customHeight="1" x14ac:dyDescent="0.3">
      <c r="E5472" s="136"/>
    </row>
    <row r="5473" spans="5:5" s="121" customFormat="1" ht="88.5" customHeight="1" x14ac:dyDescent="0.3">
      <c r="E5473" s="136"/>
    </row>
    <row r="5474" spans="5:5" s="121" customFormat="1" ht="88.5" customHeight="1" x14ac:dyDescent="0.3">
      <c r="E5474" s="136"/>
    </row>
    <row r="5475" spans="5:5" s="121" customFormat="1" ht="88.5" customHeight="1" x14ac:dyDescent="0.3">
      <c r="E5475" s="136"/>
    </row>
    <row r="5476" spans="5:5" s="121" customFormat="1" ht="88.5" customHeight="1" x14ac:dyDescent="0.3">
      <c r="E5476" s="136"/>
    </row>
    <row r="5477" spans="5:5" s="121" customFormat="1" ht="88.5" customHeight="1" x14ac:dyDescent="0.3">
      <c r="E5477" s="136"/>
    </row>
    <row r="5478" spans="5:5" s="121" customFormat="1" ht="88.5" customHeight="1" x14ac:dyDescent="0.3">
      <c r="E5478" s="136"/>
    </row>
    <row r="5479" spans="5:5" s="121" customFormat="1" ht="88.5" customHeight="1" x14ac:dyDescent="0.3">
      <c r="E5479" s="136"/>
    </row>
    <row r="5480" spans="5:5" s="121" customFormat="1" ht="88.5" customHeight="1" x14ac:dyDescent="0.3">
      <c r="E5480" s="136"/>
    </row>
    <row r="5481" spans="5:5" s="121" customFormat="1" ht="88.5" customHeight="1" x14ac:dyDescent="0.3">
      <c r="E5481" s="136"/>
    </row>
    <row r="5482" spans="5:5" s="121" customFormat="1" ht="88.5" customHeight="1" x14ac:dyDescent="0.3">
      <c r="E5482" s="136"/>
    </row>
    <row r="5483" spans="5:5" s="121" customFormat="1" ht="88.5" customHeight="1" x14ac:dyDescent="0.3">
      <c r="E5483" s="136"/>
    </row>
    <row r="5484" spans="5:5" s="121" customFormat="1" ht="88.5" customHeight="1" x14ac:dyDescent="0.3">
      <c r="E5484" s="136"/>
    </row>
    <row r="5485" spans="5:5" s="121" customFormat="1" ht="88.5" customHeight="1" x14ac:dyDescent="0.3">
      <c r="E5485" s="136"/>
    </row>
    <row r="5486" spans="5:5" s="121" customFormat="1" ht="88.5" customHeight="1" x14ac:dyDescent="0.3">
      <c r="E5486" s="136"/>
    </row>
    <row r="5487" spans="5:5" s="121" customFormat="1" ht="88.5" customHeight="1" x14ac:dyDescent="0.3">
      <c r="E5487" s="136"/>
    </row>
    <row r="5488" spans="5:5" s="121" customFormat="1" ht="88.5" customHeight="1" x14ac:dyDescent="0.3">
      <c r="E5488" s="136"/>
    </row>
    <row r="5489" spans="5:5" s="121" customFormat="1" ht="88.5" customHeight="1" x14ac:dyDescent="0.3">
      <c r="E5489" s="136"/>
    </row>
    <row r="5490" spans="5:5" s="121" customFormat="1" ht="88.5" customHeight="1" x14ac:dyDescent="0.3">
      <c r="E5490" s="136"/>
    </row>
    <row r="5491" spans="5:5" s="121" customFormat="1" ht="88.5" customHeight="1" x14ac:dyDescent="0.3">
      <c r="E5491" s="136"/>
    </row>
    <row r="5492" spans="5:5" s="121" customFormat="1" ht="88.5" customHeight="1" x14ac:dyDescent="0.3">
      <c r="E5492" s="136"/>
    </row>
    <row r="5493" spans="5:5" s="121" customFormat="1" ht="88.5" customHeight="1" x14ac:dyDescent="0.3">
      <c r="E5493" s="136"/>
    </row>
    <row r="5494" spans="5:5" s="121" customFormat="1" ht="88.5" customHeight="1" x14ac:dyDescent="0.3">
      <c r="E5494" s="136"/>
    </row>
    <row r="5495" spans="5:5" s="121" customFormat="1" ht="88.5" customHeight="1" x14ac:dyDescent="0.3">
      <c r="E5495" s="136"/>
    </row>
    <row r="5496" spans="5:5" s="121" customFormat="1" ht="88.5" customHeight="1" x14ac:dyDescent="0.3">
      <c r="E5496" s="136"/>
    </row>
    <row r="5497" spans="5:5" s="121" customFormat="1" ht="88.5" customHeight="1" x14ac:dyDescent="0.3">
      <c r="E5497" s="136"/>
    </row>
    <row r="5498" spans="5:5" s="121" customFormat="1" ht="88.5" customHeight="1" x14ac:dyDescent="0.3">
      <c r="E5498" s="136"/>
    </row>
    <row r="5499" spans="5:5" s="121" customFormat="1" ht="88.5" customHeight="1" x14ac:dyDescent="0.3">
      <c r="E5499" s="136"/>
    </row>
    <row r="5500" spans="5:5" s="121" customFormat="1" ht="88.5" customHeight="1" x14ac:dyDescent="0.3">
      <c r="E5500" s="136"/>
    </row>
    <row r="5501" spans="5:5" s="121" customFormat="1" ht="88.5" customHeight="1" x14ac:dyDescent="0.3">
      <c r="E5501" s="136"/>
    </row>
    <row r="5502" spans="5:5" s="121" customFormat="1" ht="88.5" customHeight="1" x14ac:dyDescent="0.3">
      <c r="E5502" s="136"/>
    </row>
    <row r="5503" spans="5:5" s="121" customFormat="1" ht="88.5" customHeight="1" x14ac:dyDescent="0.3">
      <c r="E5503" s="136"/>
    </row>
    <row r="5504" spans="5:5" s="121" customFormat="1" ht="88.5" customHeight="1" x14ac:dyDescent="0.3">
      <c r="E5504" s="136"/>
    </row>
    <row r="5505" spans="5:5" s="121" customFormat="1" ht="88.5" customHeight="1" x14ac:dyDescent="0.3">
      <c r="E5505" s="136"/>
    </row>
    <row r="5506" spans="5:5" s="121" customFormat="1" ht="88.5" customHeight="1" x14ac:dyDescent="0.3">
      <c r="E5506" s="136"/>
    </row>
    <row r="5507" spans="5:5" s="121" customFormat="1" ht="88.5" customHeight="1" x14ac:dyDescent="0.3">
      <c r="E5507" s="136"/>
    </row>
    <row r="5508" spans="5:5" s="121" customFormat="1" ht="88.5" customHeight="1" x14ac:dyDescent="0.3">
      <c r="E5508" s="136"/>
    </row>
    <row r="5509" spans="5:5" s="121" customFormat="1" ht="88.5" customHeight="1" x14ac:dyDescent="0.3">
      <c r="E5509" s="136"/>
    </row>
    <row r="5510" spans="5:5" s="121" customFormat="1" ht="88.5" customHeight="1" x14ac:dyDescent="0.3">
      <c r="E5510" s="136"/>
    </row>
    <row r="5511" spans="5:5" s="121" customFormat="1" ht="88.5" customHeight="1" x14ac:dyDescent="0.3">
      <c r="E5511" s="136"/>
    </row>
    <row r="5512" spans="5:5" s="121" customFormat="1" ht="88.5" customHeight="1" x14ac:dyDescent="0.3">
      <c r="E5512" s="136"/>
    </row>
    <row r="5513" spans="5:5" s="121" customFormat="1" ht="88.5" customHeight="1" x14ac:dyDescent="0.3">
      <c r="E5513" s="136"/>
    </row>
    <row r="5514" spans="5:5" s="121" customFormat="1" ht="88.5" customHeight="1" x14ac:dyDescent="0.3">
      <c r="E5514" s="136"/>
    </row>
    <row r="5515" spans="5:5" s="121" customFormat="1" ht="88.5" customHeight="1" x14ac:dyDescent="0.3">
      <c r="E5515" s="136"/>
    </row>
    <row r="5516" spans="5:5" s="121" customFormat="1" ht="88.5" customHeight="1" x14ac:dyDescent="0.3">
      <c r="E5516" s="136"/>
    </row>
    <row r="5517" spans="5:5" s="121" customFormat="1" ht="88.5" customHeight="1" x14ac:dyDescent="0.3">
      <c r="E5517" s="136"/>
    </row>
    <row r="5518" spans="5:5" s="121" customFormat="1" ht="88.5" customHeight="1" x14ac:dyDescent="0.3">
      <c r="E5518" s="136"/>
    </row>
    <row r="5519" spans="5:5" s="121" customFormat="1" ht="88.5" customHeight="1" x14ac:dyDescent="0.3">
      <c r="E5519" s="136"/>
    </row>
    <row r="5520" spans="5:5" s="121" customFormat="1" ht="88.5" customHeight="1" x14ac:dyDescent="0.3">
      <c r="E5520" s="136"/>
    </row>
    <row r="5521" spans="5:5" s="121" customFormat="1" ht="88.5" customHeight="1" x14ac:dyDescent="0.3">
      <c r="E5521" s="136"/>
    </row>
    <row r="5522" spans="5:5" s="121" customFormat="1" ht="88.5" customHeight="1" x14ac:dyDescent="0.3">
      <c r="E5522" s="136"/>
    </row>
    <row r="5523" spans="5:5" s="121" customFormat="1" ht="88.5" customHeight="1" x14ac:dyDescent="0.3">
      <c r="E5523" s="136"/>
    </row>
    <row r="5524" spans="5:5" s="121" customFormat="1" ht="88.5" customHeight="1" x14ac:dyDescent="0.3">
      <c r="E5524" s="136"/>
    </row>
    <row r="5525" spans="5:5" s="121" customFormat="1" ht="88.5" customHeight="1" x14ac:dyDescent="0.3">
      <c r="E5525" s="136"/>
    </row>
    <row r="5526" spans="5:5" s="121" customFormat="1" ht="88.5" customHeight="1" x14ac:dyDescent="0.3">
      <c r="E5526" s="136"/>
    </row>
    <row r="5527" spans="5:5" s="121" customFormat="1" ht="88.5" customHeight="1" x14ac:dyDescent="0.3">
      <c r="E5527" s="136"/>
    </row>
    <row r="5528" spans="5:5" s="121" customFormat="1" ht="88.5" customHeight="1" x14ac:dyDescent="0.3">
      <c r="E5528" s="136"/>
    </row>
    <row r="5529" spans="5:5" s="121" customFormat="1" ht="88.5" customHeight="1" x14ac:dyDescent="0.3">
      <c r="E5529" s="136"/>
    </row>
    <row r="5530" spans="5:5" s="121" customFormat="1" ht="88.5" customHeight="1" x14ac:dyDescent="0.3">
      <c r="E5530" s="136"/>
    </row>
    <row r="5531" spans="5:5" s="121" customFormat="1" ht="88.5" customHeight="1" x14ac:dyDescent="0.3">
      <c r="E5531" s="136"/>
    </row>
    <row r="5532" spans="5:5" s="121" customFormat="1" ht="88.5" customHeight="1" x14ac:dyDescent="0.3">
      <c r="E5532" s="136"/>
    </row>
    <row r="5533" spans="5:5" s="121" customFormat="1" ht="88.5" customHeight="1" x14ac:dyDescent="0.3">
      <c r="E5533" s="136"/>
    </row>
    <row r="5534" spans="5:5" s="121" customFormat="1" ht="88.5" customHeight="1" x14ac:dyDescent="0.3">
      <c r="E5534" s="136"/>
    </row>
    <row r="5535" spans="5:5" s="121" customFormat="1" ht="88.5" customHeight="1" x14ac:dyDescent="0.3">
      <c r="E5535" s="136"/>
    </row>
    <row r="5536" spans="5:5" s="121" customFormat="1" ht="88.5" customHeight="1" x14ac:dyDescent="0.3">
      <c r="E5536" s="136"/>
    </row>
    <row r="5537" spans="5:5" s="121" customFormat="1" ht="88.5" customHeight="1" x14ac:dyDescent="0.3">
      <c r="E5537" s="136"/>
    </row>
    <row r="5538" spans="5:5" s="121" customFormat="1" ht="88.5" customHeight="1" x14ac:dyDescent="0.3">
      <c r="E5538" s="136"/>
    </row>
    <row r="5539" spans="5:5" s="121" customFormat="1" ht="88.5" customHeight="1" x14ac:dyDescent="0.3">
      <c r="E5539" s="136"/>
    </row>
    <row r="5540" spans="5:5" s="121" customFormat="1" ht="88.5" customHeight="1" x14ac:dyDescent="0.3">
      <c r="E5540" s="136"/>
    </row>
    <row r="5541" spans="5:5" s="121" customFormat="1" ht="88.5" customHeight="1" x14ac:dyDescent="0.3">
      <c r="E5541" s="136"/>
    </row>
    <row r="5542" spans="5:5" s="121" customFormat="1" ht="88.5" customHeight="1" x14ac:dyDescent="0.3">
      <c r="E5542" s="136"/>
    </row>
    <row r="5543" spans="5:5" s="121" customFormat="1" ht="88.5" customHeight="1" x14ac:dyDescent="0.3">
      <c r="E5543" s="136"/>
    </row>
    <row r="5544" spans="5:5" s="121" customFormat="1" ht="88.5" customHeight="1" x14ac:dyDescent="0.3">
      <c r="E5544" s="136"/>
    </row>
    <row r="5545" spans="5:5" s="121" customFormat="1" ht="88.5" customHeight="1" x14ac:dyDescent="0.3">
      <c r="E5545" s="136"/>
    </row>
    <row r="5546" spans="5:5" s="121" customFormat="1" ht="88.5" customHeight="1" x14ac:dyDescent="0.3">
      <c r="E5546" s="136"/>
    </row>
    <row r="5547" spans="5:5" s="121" customFormat="1" ht="88.5" customHeight="1" x14ac:dyDescent="0.3">
      <c r="E5547" s="136"/>
    </row>
    <row r="5548" spans="5:5" s="121" customFormat="1" ht="88.5" customHeight="1" x14ac:dyDescent="0.3">
      <c r="E5548" s="136"/>
    </row>
    <row r="5549" spans="5:5" s="121" customFormat="1" ht="88.5" customHeight="1" x14ac:dyDescent="0.3">
      <c r="E5549" s="136"/>
    </row>
    <row r="5550" spans="5:5" s="121" customFormat="1" ht="88.5" customHeight="1" x14ac:dyDescent="0.3">
      <c r="E5550" s="136"/>
    </row>
    <row r="5551" spans="5:5" s="121" customFormat="1" ht="88.5" customHeight="1" x14ac:dyDescent="0.3">
      <c r="E5551" s="136"/>
    </row>
    <row r="5552" spans="5:5" s="121" customFormat="1" ht="88.5" customHeight="1" x14ac:dyDescent="0.3">
      <c r="E5552" s="136"/>
    </row>
    <row r="5553" spans="5:5" s="121" customFormat="1" ht="88.5" customHeight="1" x14ac:dyDescent="0.3">
      <c r="E5553" s="136"/>
    </row>
    <row r="5554" spans="5:5" s="121" customFormat="1" ht="88.5" customHeight="1" x14ac:dyDescent="0.3">
      <c r="E5554" s="136"/>
    </row>
    <row r="5555" spans="5:5" s="121" customFormat="1" ht="88.5" customHeight="1" x14ac:dyDescent="0.3">
      <c r="E5555" s="136"/>
    </row>
    <row r="5556" spans="5:5" s="121" customFormat="1" ht="88.5" customHeight="1" x14ac:dyDescent="0.3">
      <c r="E5556" s="136"/>
    </row>
    <row r="5557" spans="5:5" s="121" customFormat="1" ht="88.5" customHeight="1" x14ac:dyDescent="0.3">
      <c r="E5557" s="136"/>
    </row>
    <row r="5558" spans="5:5" s="121" customFormat="1" ht="88.5" customHeight="1" x14ac:dyDescent="0.3">
      <c r="E5558" s="136"/>
    </row>
    <row r="5559" spans="5:5" s="121" customFormat="1" ht="88.5" customHeight="1" x14ac:dyDescent="0.3">
      <c r="E5559" s="136"/>
    </row>
    <row r="5560" spans="5:5" s="121" customFormat="1" ht="88.5" customHeight="1" x14ac:dyDescent="0.3">
      <c r="E5560" s="136"/>
    </row>
    <row r="5561" spans="5:5" s="121" customFormat="1" ht="88.5" customHeight="1" x14ac:dyDescent="0.3">
      <c r="E5561" s="136"/>
    </row>
    <row r="5562" spans="5:5" s="121" customFormat="1" ht="88.5" customHeight="1" x14ac:dyDescent="0.3">
      <c r="E5562" s="136"/>
    </row>
    <row r="5563" spans="5:5" s="121" customFormat="1" ht="88.5" customHeight="1" x14ac:dyDescent="0.3">
      <c r="E5563" s="136"/>
    </row>
    <row r="5564" spans="5:5" s="121" customFormat="1" ht="88.5" customHeight="1" x14ac:dyDescent="0.3">
      <c r="E5564" s="136"/>
    </row>
    <row r="5565" spans="5:5" s="121" customFormat="1" ht="88.5" customHeight="1" x14ac:dyDescent="0.3">
      <c r="E5565" s="136"/>
    </row>
    <row r="5566" spans="5:5" s="121" customFormat="1" ht="88.5" customHeight="1" x14ac:dyDescent="0.3">
      <c r="E5566" s="136"/>
    </row>
    <row r="5567" spans="5:5" s="121" customFormat="1" ht="88.5" customHeight="1" x14ac:dyDescent="0.3">
      <c r="E5567" s="136"/>
    </row>
    <row r="5568" spans="5:5" s="121" customFormat="1" ht="88.5" customHeight="1" x14ac:dyDescent="0.3">
      <c r="E5568" s="136"/>
    </row>
    <row r="5569" spans="5:5" s="121" customFormat="1" ht="88.5" customHeight="1" x14ac:dyDescent="0.3">
      <c r="E5569" s="136"/>
    </row>
    <row r="5570" spans="5:5" s="121" customFormat="1" ht="88.5" customHeight="1" x14ac:dyDescent="0.3">
      <c r="E5570" s="136"/>
    </row>
    <row r="5571" spans="5:5" s="121" customFormat="1" ht="88.5" customHeight="1" x14ac:dyDescent="0.3">
      <c r="E5571" s="136"/>
    </row>
    <row r="5572" spans="5:5" s="121" customFormat="1" ht="88.5" customHeight="1" x14ac:dyDescent="0.3">
      <c r="E5572" s="136"/>
    </row>
    <row r="5573" spans="5:5" s="121" customFormat="1" ht="88.5" customHeight="1" x14ac:dyDescent="0.3">
      <c r="E5573" s="136"/>
    </row>
    <row r="5574" spans="5:5" s="121" customFormat="1" ht="88.5" customHeight="1" x14ac:dyDescent="0.3">
      <c r="E5574" s="136"/>
    </row>
    <row r="5575" spans="5:5" s="121" customFormat="1" ht="88.5" customHeight="1" x14ac:dyDescent="0.3">
      <c r="E5575" s="136"/>
    </row>
    <row r="5576" spans="5:5" s="121" customFormat="1" ht="88.5" customHeight="1" x14ac:dyDescent="0.3">
      <c r="E5576" s="136"/>
    </row>
    <row r="5577" spans="5:5" s="121" customFormat="1" ht="88.5" customHeight="1" x14ac:dyDescent="0.3">
      <c r="E5577" s="136"/>
    </row>
    <row r="5578" spans="5:5" s="121" customFormat="1" ht="88.5" customHeight="1" x14ac:dyDescent="0.3">
      <c r="E5578" s="136"/>
    </row>
    <row r="5579" spans="5:5" s="121" customFormat="1" ht="88.5" customHeight="1" x14ac:dyDescent="0.3">
      <c r="E5579" s="136"/>
    </row>
    <row r="5580" spans="5:5" s="121" customFormat="1" ht="88.5" customHeight="1" x14ac:dyDescent="0.3">
      <c r="E5580" s="136"/>
    </row>
    <row r="5581" spans="5:5" s="121" customFormat="1" ht="88.5" customHeight="1" x14ac:dyDescent="0.3">
      <c r="E5581" s="136"/>
    </row>
    <row r="5582" spans="5:5" s="121" customFormat="1" ht="88.5" customHeight="1" x14ac:dyDescent="0.3">
      <c r="E5582" s="136"/>
    </row>
    <row r="5583" spans="5:5" s="121" customFormat="1" ht="88.5" customHeight="1" x14ac:dyDescent="0.3">
      <c r="E5583" s="136"/>
    </row>
    <row r="5584" spans="5:5" s="121" customFormat="1" ht="88.5" customHeight="1" x14ac:dyDescent="0.3">
      <c r="E5584" s="136"/>
    </row>
    <row r="5585" spans="5:5" s="121" customFormat="1" ht="88.5" customHeight="1" x14ac:dyDescent="0.3">
      <c r="E5585" s="136"/>
    </row>
    <row r="5586" spans="5:5" s="121" customFormat="1" ht="88.5" customHeight="1" x14ac:dyDescent="0.3">
      <c r="E5586" s="136"/>
    </row>
    <row r="5587" spans="5:5" s="121" customFormat="1" ht="88.5" customHeight="1" x14ac:dyDescent="0.3">
      <c r="E5587" s="136"/>
    </row>
    <row r="5588" spans="5:5" s="121" customFormat="1" ht="88.5" customHeight="1" x14ac:dyDescent="0.3">
      <c r="E5588" s="136"/>
    </row>
    <row r="5589" spans="5:5" s="121" customFormat="1" ht="88.5" customHeight="1" x14ac:dyDescent="0.3">
      <c r="E5589" s="136"/>
    </row>
    <row r="5590" spans="5:5" s="121" customFormat="1" ht="88.5" customHeight="1" x14ac:dyDescent="0.3">
      <c r="E5590" s="136"/>
    </row>
    <row r="5591" spans="5:5" s="121" customFormat="1" ht="88.5" customHeight="1" x14ac:dyDescent="0.3">
      <c r="E5591" s="136"/>
    </row>
    <row r="5592" spans="5:5" s="121" customFormat="1" ht="88.5" customHeight="1" x14ac:dyDescent="0.3">
      <c r="E5592" s="136"/>
    </row>
    <row r="5593" spans="5:5" s="121" customFormat="1" ht="88.5" customHeight="1" x14ac:dyDescent="0.3">
      <c r="E5593" s="136"/>
    </row>
    <row r="5594" spans="5:5" s="121" customFormat="1" ht="88.5" customHeight="1" x14ac:dyDescent="0.3">
      <c r="E5594" s="136"/>
    </row>
    <row r="5595" spans="5:5" s="121" customFormat="1" ht="88.5" customHeight="1" x14ac:dyDescent="0.3">
      <c r="E5595" s="136"/>
    </row>
    <row r="5596" spans="5:5" s="121" customFormat="1" ht="88.5" customHeight="1" x14ac:dyDescent="0.3">
      <c r="E5596" s="136"/>
    </row>
    <row r="5597" spans="5:5" s="121" customFormat="1" ht="88.5" customHeight="1" x14ac:dyDescent="0.3">
      <c r="E5597" s="136"/>
    </row>
    <row r="5598" spans="5:5" s="121" customFormat="1" ht="88.5" customHeight="1" x14ac:dyDescent="0.3">
      <c r="E5598" s="136"/>
    </row>
    <row r="5599" spans="5:5" s="121" customFormat="1" ht="88.5" customHeight="1" x14ac:dyDescent="0.3">
      <c r="E5599" s="136"/>
    </row>
    <row r="5600" spans="5:5" s="121" customFormat="1" ht="88.5" customHeight="1" x14ac:dyDescent="0.3">
      <c r="E5600" s="136"/>
    </row>
    <row r="5601" spans="5:5" s="121" customFormat="1" ht="88.5" customHeight="1" x14ac:dyDescent="0.3">
      <c r="E5601" s="136"/>
    </row>
    <row r="5602" spans="5:5" s="121" customFormat="1" ht="88.5" customHeight="1" x14ac:dyDescent="0.3">
      <c r="E5602" s="136"/>
    </row>
    <row r="5603" spans="5:5" s="121" customFormat="1" ht="88.5" customHeight="1" x14ac:dyDescent="0.3">
      <c r="E5603" s="136"/>
    </row>
    <row r="5604" spans="5:5" s="121" customFormat="1" ht="88.5" customHeight="1" x14ac:dyDescent="0.3">
      <c r="E5604" s="136"/>
    </row>
    <row r="5605" spans="5:5" s="121" customFormat="1" ht="88.5" customHeight="1" x14ac:dyDescent="0.3">
      <c r="E5605" s="136"/>
    </row>
    <row r="5606" spans="5:5" s="121" customFormat="1" ht="88.5" customHeight="1" x14ac:dyDescent="0.3">
      <c r="E5606" s="136"/>
    </row>
    <row r="5607" spans="5:5" s="121" customFormat="1" ht="88.5" customHeight="1" x14ac:dyDescent="0.3">
      <c r="E5607" s="136"/>
    </row>
    <row r="5608" spans="5:5" s="121" customFormat="1" ht="88.5" customHeight="1" x14ac:dyDescent="0.3">
      <c r="E5608" s="136"/>
    </row>
    <row r="5609" spans="5:5" s="121" customFormat="1" ht="88.5" customHeight="1" x14ac:dyDescent="0.3">
      <c r="E5609" s="136"/>
    </row>
    <row r="5610" spans="5:5" s="121" customFormat="1" ht="88.5" customHeight="1" x14ac:dyDescent="0.3">
      <c r="E5610" s="136"/>
    </row>
    <row r="5611" spans="5:5" s="121" customFormat="1" ht="88.5" customHeight="1" x14ac:dyDescent="0.3">
      <c r="E5611" s="136"/>
    </row>
    <row r="5612" spans="5:5" s="121" customFormat="1" ht="88.5" customHeight="1" x14ac:dyDescent="0.3">
      <c r="E5612" s="136"/>
    </row>
    <row r="5613" spans="5:5" s="121" customFormat="1" ht="88.5" customHeight="1" x14ac:dyDescent="0.3">
      <c r="E5613" s="136"/>
    </row>
    <row r="5614" spans="5:5" s="121" customFormat="1" ht="88.5" customHeight="1" x14ac:dyDescent="0.3">
      <c r="E5614" s="136"/>
    </row>
    <row r="5615" spans="5:5" s="121" customFormat="1" ht="88.5" customHeight="1" x14ac:dyDescent="0.3">
      <c r="E5615" s="136"/>
    </row>
    <row r="5616" spans="5:5" s="121" customFormat="1" ht="88.5" customHeight="1" x14ac:dyDescent="0.3">
      <c r="E5616" s="136"/>
    </row>
    <row r="5617" spans="5:5" s="121" customFormat="1" ht="88.5" customHeight="1" x14ac:dyDescent="0.3">
      <c r="E5617" s="136"/>
    </row>
    <row r="5618" spans="5:5" s="121" customFormat="1" ht="88.5" customHeight="1" x14ac:dyDescent="0.3">
      <c r="E5618" s="136"/>
    </row>
    <row r="5619" spans="5:5" s="121" customFormat="1" ht="88.5" customHeight="1" x14ac:dyDescent="0.3">
      <c r="E5619" s="136"/>
    </row>
    <row r="5620" spans="5:5" s="121" customFormat="1" ht="88.5" customHeight="1" x14ac:dyDescent="0.3">
      <c r="E5620" s="136"/>
    </row>
    <row r="5621" spans="5:5" s="121" customFormat="1" ht="88.5" customHeight="1" x14ac:dyDescent="0.3">
      <c r="E5621" s="136"/>
    </row>
    <row r="5622" spans="5:5" s="121" customFormat="1" ht="88.5" customHeight="1" x14ac:dyDescent="0.3">
      <c r="E5622" s="136"/>
    </row>
    <row r="5623" spans="5:5" s="121" customFormat="1" ht="88.5" customHeight="1" x14ac:dyDescent="0.3">
      <c r="E5623" s="136"/>
    </row>
    <row r="5624" spans="5:5" s="121" customFormat="1" ht="88.5" customHeight="1" x14ac:dyDescent="0.3">
      <c r="E5624" s="136"/>
    </row>
    <row r="5625" spans="5:5" s="121" customFormat="1" ht="88.5" customHeight="1" x14ac:dyDescent="0.3">
      <c r="E5625" s="136"/>
    </row>
    <row r="5626" spans="5:5" s="121" customFormat="1" ht="88.5" customHeight="1" x14ac:dyDescent="0.3">
      <c r="E5626" s="136"/>
    </row>
    <row r="5627" spans="5:5" s="121" customFormat="1" ht="88.5" customHeight="1" x14ac:dyDescent="0.3">
      <c r="E5627" s="136"/>
    </row>
    <row r="5628" spans="5:5" s="121" customFormat="1" ht="88.5" customHeight="1" x14ac:dyDescent="0.3">
      <c r="E5628" s="136"/>
    </row>
    <row r="5629" spans="5:5" s="121" customFormat="1" ht="88.5" customHeight="1" x14ac:dyDescent="0.3">
      <c r="E5629" s="136"/>
    </row>
    <row r="5630" spans="5:5" s="121" customFormat="1" ht="88.5" customHeight="1" x14ac:dyDescent="0.3">
      <c r="E5630" s="136"/>
    </row>
    <row r="5631" spans="5:5" s="121" customFormat="1" ht="88.5" customHeight="1" x14ac:dyDescent="0.3">
      <c r="E5631" s="136"/>
    </row>
    <row r="5632" spans="5:5" s="121" customFormat="1" ht="88.5" customHeight="1" x14ac:dyDescent="0.3">
      <c r="E5632" s="136"/>
    </row>
    <row r="5633" spans="5:5" s="121" customFormat="1" ht="88.5" customHeight="1" x14ac:dyDescent="0.3">
      <c r="E5633" s="136"/>
    </row>
    <row r="5634" spans="5:5" s="121" customFormat="1" ht="88.5" customHeight="1" x14ac:dyDescent="0.3">
      <c r="E5634" s="136"/>
    </row>
    <row r="5635" spans="5:5" s="121" customFormat="1" ht="88.5" customHeight="1" x14ac:dyDescent="0.3">
      <c r="E5635" s="136"/>
    </row>
    <row r="5636" spans="5:5" s="121" customFormat="1" ht="88.5" customHeight="1" x14ac:dyDescent="0.3">
      <c r="E5636" s="136"/>
    </row>
    <row r="5637" spans="5:5" s="121" customFormat="1" ht="88.5" customHeight="1" x14ac:dyDescent="0.3">
      <c r="E5637" s="136"/>
    </row>
    <row r="5638" spans="5:5" s="121" customFormat="1" ht="88.5" customHeight="1" x14ac:dyDescent="0.3">
      <c r="E5638" s="136"/>
    </row>
    <row r="5639" spans="5:5" s="121" customFormat="1" ht="88.5" customHeight="1" x14ac:dyDescent="0.3">
      <c r="E5639" s="136"/>
    </row>
    <row r="5640" spans="5:5" s="121" customFormat="1" ht="88.5" customHeight="1" x14ac:dyDescent="0.3">
      <c r="E5640" s="136"/>
    </row>
    <row r="5641" spans="5:5" s="121" customFormat="1" ht="88.5" customHeight="1" x14ac:dyDescent="0.3">
      <c r="E5641" s="136"/>
    </row>
    <row r="5642" spans="5:5" s="121" customFormat="1" ht="88.5" customHeight="1" x14ac:dyDescent="0.3">
      <c r="E5642" s="136"/>
    </row>
    <row r="5643" spans="5:5" s="121" customFormat="1" ht="88.5" customHeight="1" x14ac:dyDescent="0.3">
      <c r="E5643" s="136"/>
    </row>
    <row r="5644" spans="5:5" s="121" customFormat="1" ht="88.5" customHeight="1" x14ac:dyDescent="0.3">
      <c r="E5644" s="136"/>
    </row>
    <row r="5645" spans="5:5" s="121" customFormat="1" ht="88.5" customHeight="1" x14ac:dyDescent="0.3">
      <c r="E5645" s="136"/>
    </row>
    <row r="5646" spans="5:5" s="121" customFormat="1" ht="88.5" customHeight="1" x14ac:dyDescent="0.3">
      <c r="E5646" s="136"/>
    </row>
    <row r="5647" spans="5:5" s="121" customFormat="1" ht="88.5" customHeight="1" x14ac:dyDescent="0.3">
      <c r="E5647" s="136"/>
    </row>
    <row r="5648" spans="5:5" s="121" customFormat="1" ht="88.5" customHeight="1" x14ac:dyDescent="0.3">
      <c r="E5648" s="136"/>
    </row>
    <row r="5649" spans="5:5" s="121" customFormat="1" ht="88.5" customHeight="1" x14ac:dyDescent="0.3">
      <c r="E5649" s="136"/>
    </row>
    <row r="5650" spans="5:5" s="121" customFormat="1" ht="88.5" customHeight="1" x14ac:dyDescent="0.3">
      <c r="E5650" s="136"/>
    </row>
    <row r="5651" spans="5:5" s="121" customFormat="1" ht="88.5" customHeight="1" x14ac:dyDescent="0.3">
      <c r="E5651" s="136"/>
    </row>
    <row r="5652" spans="5:5" s="121" customFormat="1" ht="88.5" customHeight="1" x14ac:dyDescent="0.3">
      <c r="E5652" s="136"/>
    </row>
    <row r="5653" spans="5:5" s="121" customFormat="1" ht="88.5" customHeight="1" x14ac:dyDescent="0.3">
      <c r="E5653" s="136"/>
    </row>
    <row r="5654" spans="5:5" s="121" customFormat="1" ht="88.5" customHeight="1" x14ac:dyDescent="0.3">
      <c r="E5654" s="136"/>
    </row>
    <row r="5655" spans="5:5" s="121" customFormat="1" ht="88.5" customHeight="1" x14ac:dyDescent="0.3">
      <c r="E5655" s="136"/>
    </row>
    <row r="5656" spans="5:5" s="121" customFormat="1" ht="88.5" customHeight="1" x14ac:dyDescent="0.3">
      <c r="E5656" s="136"/>
    </row>
    <row r="5657" spans="5:5" s="121" customFormat="1" ht="88.5" customHeight="1" x14ac:dyDescent="0.3">
      <c r="E5657" s="136"/>
    </row>
    <row r="5658" spans="5:5" s="121" customFormat="1" ht="88.5" customHeight="1" x14ac:dyDescent="0.3">
      <c r="E5658" s="136"/>
    </row>
    <row r="5659" spans="5:5" s="121" customFormat="1" ht="88.5" customHeight="1" x14ac:dyDescent="0.3">
      <c r="E5659" s="136"/>
    </row>
    <row r="5660" spans="5:5" s="121" customFormat="1" ht="88.5" customHeight="1" x14ac:dyDescent="0.3">
      <c r="E5660" s="136"/>
    </row>
    <row r="5661" spans="5:5" s="121" customFormat="1" ht="88.5" customHeight="1" x14ac:dyDescent="0.3">
      <c r="E5661" s="136"/>
    </row>
    <row r="5662" spans="5:5" s="121" customFormat="1" ht="88.5" customHeight="1" x14ac:dyDescent="0.3">
      <c r="E5662" s="136"/>
    </row>
    <row r="5663" spans="5:5" s="121" customFormat="1" ht="88.5" customHeight="1" x14ac:dyDescent="0.3">
      <c r="E5663" s="136"/>
    </row>
    <row r="5664" spans="5:5" s="121" customFormat="1" ht="88.5" customHeight="1" x14ac:dyDescent="0.3">
      <c r="E5664" s="136"/>
    </row>
    <row r="5665" spans="5:5" s="121" customFormat="1" ht="88.5" customHeight="1" x14ac:dyDescent="0.3">
      <c r="E5665" s="136"/>
    </row>
    <row r="5666" spans="5:5" s="121" customFormat="1" ht="88.5" customHeight="1" x14ac:dyDescent="0.3">
      <c r="E5666" s="136"/>
    </row>
    <row r="5667" spans="5:5" s="121" customFormat="1" ht="88.5" customHeight="1" x14ac:dyDescent="0.3">
      <c r="E5667" s="136"/>
    </row>
    <row r="5668" spans="5:5" s="121" customFormat="1" ht="88.5" customHeight="1" x14ac:dyDescent="0.3">
      <c r="E5668" s="136"/>
    </row>
    <row r="5669" spans="5:5" s="121" customFormat="1" ht="88.5" customHeight="1" x14ac:dyDescent="0.3">
      <c r="E5669" s="136"/>
    </row>
    <row r="5670" spans="5:5" s="121" customFormat="1" ht="88.5" customHeight="1" x14ac:dyDescent="0.3">
      <c r="E5670" s="136"/>
    </row>
    <row r="5671" spans="5:5" s="121" customFormat="1" ht="88.5" customHeight="1" x14ac:dyDescent="0.3">
      <c r="E5671" s="136"/>
    </row>
    <row r="5672" spans="5:5" s="121" customFormat="1" ht="88.5" customHeight="1" x14ac:dyDescent="0.3">
      <c r="E5672" s="136"/>
    </row>
    <row r="5673" spans="5:5" s="121" customFormat="1" ht="88.5" customHeight="1" x14ac:dyDescent="0.3">
      <c r="E5673" s="136"/>
    </row>
    <row r="5674" spans="5:5" s="121" customFormat="1" ht="88.5" customHeight="1" x14ac:dyDescent="0.3">
      <c r="E5674" s="136"/>
    </row>
    <row r="5675" spans="5:5" s="121" customFormat="1" ht="88.5" customHeight="1" x14ac:dyDescent="0.3">
      <c r="E5675" s="136"/>
    </row>
    <row r="5676" spans="5:5" s="121" customFormat="1" ht="88.5" customHeight="1" x14ac:dyDescent="0.3">
      <c r="E5676" s="136"/>
    </row>
    <row r="5677" spans="5:5" s="121" customFormat="1" ht="88.5" customHeight="1" x14ac:dyDescent="0.3">
      <c r="E5677" s="136"/>
    </row>
    <row r="5678" spans="5:5" s="121" customFormat="1" ht="88.5" customHeight="1" x14ac:dyDescent="0.3">
      <c r="E5678" s="136"/>
    </row>
    <row r="5679" spans="5:5" s="121" customFormat="1" ht="88.5" customHeight="1" x14ac:dyDescent="0.3">
      <c r="E5679" s="136"/>
    </row>
    <row r="5680" spans="5:5" s="121" customFormat="1" ht="88.5" customHeight="1" x14ac:dyDescent="0.3">
      <c r="E5680" s="136"/>
    </row>
    <row r="5681" spans="5:5" s="121" customFormat="1" ht="88.5" customHeight="1" x14ac:dyDescent="0.3">
      <c r="E5681" s="136"/>
    </row>
    <row r="5682" spans="5:5" s="121" customFormat="1" ht="88.5" customHeight="1" x14ac:dyDescent="0.3">
      <c r="E5682" s="136"/>
    </row>
    <row r="5683" spans="5:5" s="121" customFormat="1" ht="88.5" customHeight="1" x14ac:dyDescent="0.3">
      <c r="E5683" s="136"/>
    </row>
    <row r="5684" spans="5:5" s="121" customFormat="1" ht="88.5" customHeight="1" x14ac:dyDescent="0.3">
      <c r="E5684" s="136"/>
    </row>
    <row r="5685" spans="5:5" s="121" customFormat="1" ht="88.5" customHeight="1" x14ac:dyDescent="0.3">
      <c r="E5685" s="136"/>
    </row>
    <row r="5686" spans="5:5" s="121" customFormat="1" ht="88.5" customHeight="1" x14ac:dyDescent="0.3">
      <c r="E5686" s="136"/>
    </row>
    <row r="5687" spans="5:5" s="121" customFormat="1" ht="88.5" customHeight="1" x14ac:dyDescent="0.3">
      <c r="E5687" s="136"/>
    </row>
    <row r="5688" spans="5:5" s="121" customFormat="1" ht="88.5" customHeight="1" x14ac:dyDescent="0.3">
      <c r="E5688" s="136"/>
    </row>
    <row r="5689" spans="5:5" s="121" customFormat="1" ht="88.5" customHeight="1" x14ac:dyDescent="0.3">
      <c r="E5689" s="136"/>
    </row>
    <row r="5690" spans="5:5" s="121" customFormat="1" ht="88.5" customHeight="1" x14ac:dyDescent="0.3">
      <c r="E5690" s="136"/>
    </row>
    <row r="5691" spans="5:5" s="121" customFormat="1" ht="88.5" customHeight="1" x14ac:dyDescent="0.3">
      <c r="E5691" s="136"/>
    </row>
    <row r="5692" spans="5:5" s="121" customFormat="1" ht="88.5" customHeight="1" x14ac:dyDescent="0.3">
      <c r="E5692" s="136"/>
    </row>
    <row r="5693" spans="5:5" s="121" customFormat="1" ht="88.5" customHeight="1" x14ac:dyDescent="0.3">
      <c r="E5693" s="136"/>
    </row>
    <row r="5694" spans="5:5" s="121" customFormat="1" ht="88.5" customHeight="1" x14ac:dyDescent="0.3">
      <c r="E5694" s="136"/>
    </row>
    <row r="5695" spans="5:5" s="121" customFormat="1" ht="88.5" customHeight="1" x14ac:dyDescent="0.3">
      <c r="E5695" s="136"/>
    </row>
    <row r="5696" spans="5:5" s="121" customFormat="1" ht="88.5" customHeight="1" x14ac:dyDescent="0.3">
      <c r="E5696" s="136"/>
    </row>
    <row r="5697" spans="5:5" s="121" customFormat="1" ht="88.5" customHeight="1" x14ac:dyDescent="0.3">
      <c r="E5697" s="136"/>
    </row>
    <row r="5698" spans="5:5" s="121" customFormat="1" ht="88.5" customHeight="1" x14ac:dyDescent="0.3">
      <c r="E5698" s="136"/>
    </row>
    <row r="5699" spans="5:5" s="121" customFormat="1" ht="88.5" customHeight="1" x14ac:dyDescent="0.3">
      <c r="E5699" s="136"/>
    </row>
    <row r="5700" spans="5:5" s="121" customFormat="1" ht="88.5" customHeight="1" x14ac:dyDescent="0.3">
      <c r="E5700" s="136"/>
    </row>
    <row r="5701" spans="5:5" s="121" customFormat="1" ht="88.5" customHeight="1" x14ac:dyDescent="0.3">
      <c r="E5701" s="136"/>
    </row>
    <row r="5702" spans="5:5" s="121" customFormat="1" ht="88.5" customHeight="1" x14ac:dyDescent="0.3">
      <c r="E5702" s="136"/>
    </row>
    <row r="5703" spans="5:5" s="121" customFormat="1" ht="88.5" customHeight="1" x14ac:dyDescent="0.3">
      <c r="E5703" s="136"/>
    </row>
    <row r="5704" spans="5:5" s="121" customFormat="1" ht="88.5" customHeight="1" x14ac:dyDescent="0.3">
      <c r="E5704" s="136"/>
    </row>
    <row r="5705" spans="5:5" s="121" customFormat="1" ht="88.5" customHeight="1" x14ac:dyDescent="0.3">
      <c r="E5705" s="136"/>
    </row>
    <row r="5706" spans="5:5" s="121" customFormat="1" ht="88.5" customHeight="1" x14ac:dyDescent="0.3">
      <c r="E5706" s="136"/>
    </row>
    <row r="5707" spans="5:5" s="121" customFormat="1" ht="88.5" customHeight="1" x14ac:dyDescent="0.3">
      <c r="E5707" s="136"/>
    </row>
    <row r="5708" spans="5:5" s="121" customFormat="1" ht="88.5" customHeight="1" x14ac:dyDescent="0.3">
      <c r="E5708" s="136"/>
    </row>
    <row r="5709" spans="5:5" s="121" customFormat="1" ht="88.5" customHeight="1" x14ac:dyDescent="0.3">
      <c r="E5709" s="136"/>
    </row>
    <row r="5710" spans="5:5" s="121" customFormat="1" ht="88.5" customHeight="1" x14ac:dyDescent="0.3">
      <c r="E5710" s="136"/>
    </row>
    <row r="5711" spans="5:5" s="121" customFormat="1" ht="88.5" customHeight="1" x14ac:dyDescent="0.3">
      <c r="E5711" s="136"/>
    </row>
    <row r="5712" spans="5:5" s="121" customFormat="1" ht="88.5" customHeight="1" x14ac:dyDescent="0.3">
      <c r="E5712" s="136"/>
    </row>
    <row r="5713" spans="5:5" s="121" customFormat="1" ht="88.5" customHeight="1" x14ac:dyDescent="0.3">
      <c r="E5713" s="136"/>
    </row>
    <row r="5714" spans="5:5" s="121" customFormat="1" ht="88.5" customHeight="1" x14ac:dyDescent="0.3">
      <c r="E5714" s="136"/>
    </row>
    <row r="5715" spans="5:5" s="121" customFormat="1" ht="88.5" customHeight="1" x14ac:dyDescent="0.3">
      <c r="E5715" s="136"/>
    </row>
    <row r="5716" spans="5:5" s="121" customFormat="1" ht="88.5" customHeight="1" x14ac:dyDescent="0.3">
      <c r="E5716" s="136"/>
    </row>
    <row r="5717" spans="5:5" s="121" customFormat="1" ht="88.5" customHeight="1" x14ac:dyDescent="0.3">
      <c r="E5717" s="136"/>
    </row>
    <row r="5718" spans="5:5" s="121" customFormat="1" ht="88.5" customHeight="1" x14ac:dyDescent="0.3">
      <c r="E5718" s="136"/>
    </row>
    <row r="5719" spans="5:5" s="121" customFormat="1" ht="88.5" customHeight="1" x14ac:dyDescent="0.3">
      <c r="E5719" s="136"/>
    </row>
    <row r="5720" spans="5:5" s="121" customFormat="1" ht="88.5" customHeight="1" x14ac:dyDescent="0.3">
      <c r="E5720" s="136"/>
    </row>
    <row r="5721" spans="5:5" s="121" customFormat="1" ht="88.5" customHeight="1" x14ac:dyDescent="0.3">
      <c r="E5721" s="136"/>
    </row>
    <row r="5722" spans="5:5" s="121" customFormat="1" ht="88.5" customHeight="1" x14ac:dyDescent="0.3">
      <c r="E5722" s="136"/>
    </row>
    <row r="5723" spans="5:5" s="121" customFormat="1" ht="88.5" customHeight="1" x14ac:dyDescent="0.3">
      <c r="E5723" s="136"/>
    </row>
    <row r="5724" spans="5:5" s="121" customFormat="1" ht="88.5" customHeight="1" x14ac:dyDescent="0.3">
      <c r="E5724" s="136"/>
    </row>
    <row r="5725" spans="5:5" s="121" customFormat="1" ht="88.5" customHeight="1" x14ac:dyDescent="0.3">
      <c r="E5725" s="136"/>
    </row>
    <row r="5726" spans="5:5" s="121" customFormat="1" ht="88.5" customHeight="1" x14ac:dyDescent="0.3">
      <c r="E5726" s="136"/>
    </row>
    <row r="5727" spans="5:5" s="121" customFormat="1" ht="88.5" customHeight="1" x14ac:dyDescent="0.3">
      <c r="E5727" s="136"/>
    </row>
    <row r="5728" spans="5:5" s="121" customFormat="1" ht="88.5" customHeight="1" x14ac:dyDescent="0.3">
      <c r="E5728" s="136"/>
    </row>
    <row r="5729" spans="5:5" s="121" customFormat="1" ht="88.5" customHeight="1" x14ac:dyDescent="0.3">
      <c r="E5729" s="136"/>
    </row>
    <row r="5730" spans="5:5" s="121" customFormat="1" ht="88.5" customHeight="1" x14ac:dyDescent="0.3">
      <c r="E5730" s="136"/>
    </row>
    <row r="5731" spans="5:5" s="121" customFormat="1" ht="88.5" customHeight="1" x14ac:dyDescent="0.3">
      <c r="E5731" s="136"/>
    </row>
    <row r="5732" spans="5:5" s="121" customFormat="1" ht="88.5" customHeight="1" x14ac:dyDescent="0.3">
      <c r="E5732" s="136"/>
    </row>
    <row r="5733" spans="5:5" s="121" customFormat="1" ht="88.5" customHeight="1" x14ac:dyDescent="0.3">
      <c r="E5733" s="136"/>
    </row>
    <row r="5734" spans="5:5" s="121" customFormat="1" ht="88.5" customHeight="1" x14ac:dyDescent="0.3">
      <c r="E5734" s="136"/>
    </row>
    <row r="5735" spans="5:5" s="121" customFormat="1" ht="88.5" customHeight="1" x14ac:dyDescent="0.3">
      <c r="E5735" s="136"/>
    </row>
    <row r="5736" spans="5:5" s="121" customFormat="1" ht="88.5" customHeight="1" x14ac:dyDescent="0.3">
      <c r="E5736" s="136"/>
    </row>
    <row r="5737" spans="5:5" s="121" customFormat="1" ht="88.5" customHeight="1" x14ac:dyDescent="0.3">
      <c r="E5737" s="136"/>
    </row>
    <row r="5738" spans="5:5" s="121" customFormat="1" ht="88.5" customHeight="1" x14ac:dyDescent="0.3">
      <c r="E5738" s="136"/>
    </row>
    <row r="5739" spans="5:5" s="121" customFormat="1" ht="88.5" customHeight="1" x14ac:dyDescent="0.3">
      <c r="E5739" s="136"/>
    </row>
    <row r="5740" spans="5:5" s="121" customFormat="1" ht="88.5" customHeight="1" x14ac:dyDescent="0.3">
      <c r="E5740" s="136"/>
    </row>
    <row r="5741" spans="5:5" s="121" customFormat="1" ht="88.5" customHeight="1" x14ac:dyDescent="0.3">
      <c r="E5741" s="136"/>
    </row>
    <row r="5742" spans="5:5" s="121" customFormat="1" ht="88.5" customHeight="1" x14ac:dyDescent="0.3">
      <c r="E5742" s="136"/>
    </row>
    <row r="5743" spans="5:5" s="121" customFormat="1" ht="88.5" customHeight="1" x14ac:dyDescent="0.3">
      <c r="E5743" s="136"/>
    </row>
    <row r="5744" spans="5:5" s="121" customFormat="1" ht="88.5" customHeight="1" x14ac:dyDescent="0.3">
      <c r="E5744" s="136"/>
    </row>
    <row r="5745" spans="5:5" s="121" customFormat="1" ht="88.5" customHeight="1" x14ac:dyDescent="0.3">
      <c r="E5745" s="136"/>
    </row>
    <row r="5746" spans="5:5" s="121" customFormat="1" ht="88.5" customHeight="1" x14ac:dyDescent="0.3">
      <c r="E5746" s="136"/>
    </row>
    <row r="5747" spans="5:5" s="121" customFormat="1" ht="88.5" customHeight="1" x14ac:dyDescent="0.3">
      <c r="E5747" s="136"/>
    </row>
    <row r="5748" spans="5:5" s="121" customFormat="1" ht="88.5" customHeight="1" x14ac:dyDescent="0.3">
      <c r="E5748" s="136"/>
    </row>
    <row r="5749" spans="5:5" s="121" customFormat="1" ht="88.5" customHeight="1" x14ac:dyDescent="0.3">
      <c r="E5749" s="136"/>
    </row>
    <row r="5750" spans="5:5" s="121" customFormat="1" ht="88.5" customHeight="1" x14ac:dyDescent="0.3">
      <c r="E5750" s="136"/>
    </row>
    <row r="5751" spans="5:5" s="121" customFormat="1" ht="88.5" customHeight="1" x14ac:dyDescent="0.3">
      <c r="E5751" s="136"/>
    </row>
    <row r="5752" spans="5:5" s="121" customFormat="1" ht="88.5" customHeight="1" x14ac:dyDescent="0.3">
      <c r="E5752" s="136"/>
    </row>
    <row r="5753" spans="5:5" s="121" customFormat="1" ht="88.5" customHeight="1" x14ac:dyDescent="0.3">
      <c r="E5753" s="136"/>
    </row>
    <row r="5754" spans="5:5" s="121" customFormat="1" ht="88.5" customHeight="1" x14ac:dyDescent="0.3">
      <c r="E5754" s="136"/>
    </row>
    <row r="5755" spans="5:5" s="121" customFormat="1" ht="88.5" customHeight="1" x14ac:dyDescent="0.3">
      <c r="E5755" s="136"/>
    </row>
    <row r="5756" spans="5:5" s="121" customFormat="1" ht="88.5" customHeight="1" x14ac:dyDescent="0.3">
      <c r="E5756" s="136"/>
    </row>
    <row r="5757" spans="5:5" s="121" customFormat="1" ht="88.5" customHeight="1" x14ac:dyDescent="0.3">
      <c r="E5757" s="136"/>
    </row>
    <row r="5758" spans="5:5" s="121" customFormat="1" ht="88.5" customHeight="1" x14ac:dyDescent="0.3">
      <c r="E5758" s="136"/>
    </row>
    <row r="5759" spans="5:5" s="121" customFormat="1" ht="88.5" customHeight="1" x14ac:dyDescent="0.3">
      <c r="E5759" s="136"/>
    </row>
    <row r="5760" spans="5:5" s="121" customFormat="1" ht="88.5" customHeight="1" x14ac:dyDescent="0.3">
      <c r="E5760" s="136"/>
    </row>
    <row r="5761" spans="5:5" s="121" customFormat="1" ht="88.5" customHeight="1" x14ac:dyDescent="0.3">
      <c r="E5761" s="136"/>
    </row>
    <row r="5762" spans="5:5" s="121" customFormat="1" ht="88.5" customHeight="1" x14ac:dyDescent="0.3">
      <c r="E5762" s="136"/>
    </row>
    <row r="5763" spans="5:5" s="121" customFormat="1" ht="88.5" customHeight="1" x14ac:dyDescent="0.3">
      <c r="E5763" s="136"/>
    </row>
    <row r="5764" spans="5:5" s="121" customFormat="1" ht="88.5" customHeight="1" x14ac:dyDescent="0.3">
      <c r="E5764" s="136"/>
    </row>
    <row r="5765" spans="5:5" s="121" customFormat="1" ht="88.5" customHeight="1" x14ac:dyDescent="0.3">
      <c r="E5765" s="136"/>
    </row>
    <row r="5766" spans="5:5" s="121" customFormat="1" ht="88.5" customHeight="1" x14ac:dyDescent="0.3">
      <c r="E5766" s="136"/>
    </row>
    <row r="5767" spans="5:5" s="121" customFormat="1" ht="88.5" customHeight="1" x14ac:dyDescent="0.3">
      <c r="E5767" s="136"/>
    </row>
    <row r="5768" spans="5:5" s="121" customFormat="1" ht="88.5" customHeight="1" x14ac:dyDescent="0.3">
      <c r="E5768" s="136"/>
    </row>
    <row r="5769" spans="5:5" s="121" customFormat="1" ht="88.5" customHeight="1" x14ac:dyDescent="0.3">
      <c r="E5769" s="136"/>
    </row>
    <row r="5770" spans="5:5" s="121" customFormat="1" ht="88.5" customHeight="1" x14ac:dyDescent="0.3">
      <c r="E5770" s="136"/>
    </row>
    <row r="5771" spans="5:5" s="121" customFormat="1" ht="88.5" customHeight="1" x14ac:dyDescent="0.3">
      <c r="E5771" s="136"/>
    </row>
    <row r="5772" spans="5:5" s="121" customFormat="1" ht="88.5" customHeight="1" x14ac:dyDescent="0.3">
      <c r="E5772" s="136"/>
    </row>
    <row r="5773" spans="5:5" s="121" customFormat="1" ht="88.5" customHeight="1" x14ac:dyDescent="0.3">
      <c r="E5773" s="136"/>
    </row>
    <row r="5774" spans="5:5" s="121" customFormat="1" ht="88.5" customHeight="1" x14ac:dyDescent="0.3">
      <c r="E5774" s="136"/>
    </row>
    <row r="5775" spans="5:5" s="121" customFormat="1" ht="88.5" customHeight="1" x14ac:dyDescent="0.3">
      <c r="E5775" s="136"/>
    </row>
    <row r="5776" spans="5:5" s="121" customFormat="1" ht="88.5" customHeight="1" x14ac:dyDescent="0.3">
      <c r="E5776" s="136"/>
    </row>
    <row r="5777" spans="5:5" s="121" customFormat="1" ht="88.5" customHeight="1" x14ac:dyDescent="0.3">
      <c r="E5777" s="136"/>
    </row>
    <row r="5778" spans="5:5" s="121" customFormat="1" ht="88.5" customHeight="1" x14ac:dyDescent="0.3">
      <c r="E5778" s="136"/>
    </row>
    <row r="5779" spans="5:5" s="121" customFormat="1" ht="88.5" customHeight="1" x14ac:dyDescent="0.3">
      <c r="E5779" s="136"/>
    </row>
    <row r="5780" spans="5:5" s="121" customFormat="1" ht="88.5" customHeight="1" x14ac:dyDescent="0.3">
      <c r="E5780" s="136"/>
    </row>
    <row r="5781" spans="5:5" s="121" customFormat="1" ht="88.5" customHeight="1" x14ac:dyDescent="0.3">
      <c r="E5781" s="136"/>
    </row>
    <row r="5782" spans="5:5" s="121" customFormat="1" ht="88.5" customHeight="1" x14ac:dyDescent="0.3">
      <c r="E5782" s="136"/>
    </row>
    <row r="5783" spans="5:5" s="121" customFormat="1" ht="88.5" customHeight="1" x14ac:dyDescent="0.3">
      <c r="E5783" s="136"/>
    </row>
    <row r="5784" spans="5:5" s="121" customFormat="1" ht="88.5" customHeight="1" x14ac:dyDescent="0.3">
      <c r="E5784" s="136"/>
    </row>
    <row r="5785" spans="5:5" s="121" customFormat="1" ht="88.5" customHeight="1" x14ac:dyDescent="0.3">
      <c r="E5785" s="136"/>
    </row>
    <row r="5786" spans="5:5" s="121" customFormat="1" ht="88.5" customHeight="1" x14ac:dyDescent="0.3">
      <c r="E5786" s="136"/>
    </row>
    <row r="5787" spans="5:5" s="121" customFormat="1" ht="88.5" customHeight="1" x14ac:dyDescent="0.3">
      <c r="E5787" s="136"/>
    </row>
    <row r="5788" spans="5:5" s="121" customFormat="1" ht="88.5" customHeight="1" x14ac:dyDescent="0.3">
      <c r="E5788" s="136"/>
    </row>
    <row r="5789" spans="5:5" s="121" customFormat="1" ht="88.5" customHeight="1" x14ac:dyDescent="0.3">
      <c r="E5789" s="136"/>
    </row>
    <row r="5790" spans="5:5" s="121" customFormat="1" ht="88.5" customHeight="1" x14ac:dyDescent="0.3">
      <c r="E5790" s="136"/>
    </row>
    <row r="5791" spans="5:5" s="121" customFormat="1" ht="88.5" customHeight="1" x14ac:dyDescent="0.3">
      <c r="E5791" s="136"/>
    </row>
    <row r="5792" spans="5:5" s="121" customFormat="1" ht="88.5" customHeight="1" x14ac:dyDescent="0.3">
      <c r="E5792" s="136"/>
    </row>
    <row r="5793" spans="5:5" s="121" customFormat="1" ht="88.5" customHeight="1" x14ac:dyDescent="0.3">
      <c r="E5793" s="136"/>
    </row>
    <row r="5794" spans="5:5" s="121" customFormat="1" ht="88.5" customHeight="1" x14ac:dyDescent="0.3">
      <c r="E5794" s="136"/>
    </row>
    <row r="5795" spans="5:5" s="121" customFormat="1" ht="88.5" customHeight="1" x14ac:dyDescent="0.3">
      <c r="E5795" s="136"/>
    </row>
    <row r="5796" spans="5:5" s="121" customFormat="1" ht="88.5" customHeight="1" x14ac:dyDescent="0.3">
      <c r="E5796" s="136"/>
    </row>
    <row r="5797" spans="5:5" s="121" customFormat="1" ht="88.5" customHeight="1" x14ac:dyDescent="0.3">
      <c r="E5797" s="136"/>
    </row>
    <row r="5798" spans="5:5" s="121" customFormat="1" ht="88.5" customHeight="1" x14ac:dyDescent="0.3">
      <c r="E5798" s="136"/>
    </row>
    <row r="5799" spans="5:5" s="121" customFormat="1" ht="88.5" customHeight="1" x14ac:dyDescent="0.3">
      <c r="E5799" s="136"/>
    </row>
    <row r="5800" spans="5:5" s="121" customFormat="1" ht="88.5" customHeight="1" x14ac:dyDescent="0.3">
      <c r="E5800" s="136"/>
    </row>
    <row r="5801" spans="5:5" s="121" customFormat="1" ht="88.5" customHeight="1" x14ac:dyDescent="0.3">
      <c r="E5801" s="136"/>
    </row>
    <row r="5802" spans="5:5" s="121" customFormat="1" ht="88.5" customHeight="1" x14ac:dyDescent="0.3">
      <c r="E5802" s="136"/>
    </row>
    <row r="5803" spans="5:5" s="121" customFormat="1" ht="88.5" customHeight="1" x14ac:dyDescent="0.3">
      <c r="E5803" s="136"/>
    </row>
    <row r="5804" spans="5:5" s="121" customFormat="1" ht="88.5" customHeight="1" x14ac:dyDescent="0.3">
      <c r="E5804" s="136"/>
    </row>
    <row r="5805" spans="5:5" s="121" customFormat="1" ht="88.5" customHeight="1" x14ac:dyDescent="0.3">
      <c r="E5805" s="136"/>
    </row>
    <row r="5806" spans="5:5" s="121" customFormat="1" ht="88.5" customHeight="1" x14ac:dyDescent="0.3">
      <c r="E5806" s="136"/>
    </row>
    <row r="5807" spans="5:5" s="121" customFormat="1" ht="88.5" customHeight="1" x14ac:dyDescent="0.3">
      <c r="E5807" s="136"/>
    </row>
    <row r="5808" spans="5:5" s="121" customFormat="1" ht="88.5" customHeight="1" x14ac:dyDescent="0.3">
      <c r="E5808" s="136"/>
    </row>
    <row r="5809" spans="5:5" s="121" customFormat="1" ht="88.5" customHeight="1" x14ac:dyDescent="0.3">
      <c r="E5809" s="136"/>
    </row>
    <row r="5810" spans="5:5" s="121" customFormat="1" ht="88.5" customHeight="1" x14ac:dyDescent="0.3">
      <c r="E5810" s="136"/>
    </row>
    <row r="5811" spans="5:5" s="121" customFormat="1" ht="88.5" customHeight="1" x14ac:dyDescent="0.3">
      <c r="E5811" s="136"/>
    </row>
    <row r="5812" spans="5:5" s="121" customFormat="1" ht="88.5" customHeight="1" x14ac:dyDescent="0.3">
      <c r="E5812" s="136"/>
    </row>
    <row r="5813" spans="5:5" s="121" customFormat="1" ht="88.5" customHeight="1" x14ac:dyDescent="0.3">
      <c r="E5813" s="136"/>
    </row>
    <row r="5814" spans="5:5" s="121" customFormat="1" ht="88.5" customHeight="1" x14ac:dyDescent="0.3">
      <c r="E5814" s="136"/>
    </row>
    <row r="5815" spans="5:5" s="121" customFormat="1" ht="88.5" customHeight="1" x14ac:dyDescent="0.3">
      <c r="E5815" s="136"/>
    </row>
    <row r="5816" spans="5:5" s="121" customFormat="1" ht="88.5" customHeight="1" x14ac:dyDescent="0.3">
      <c r="E5816" s="136"/>
    </row>
    <row r="5817" spans="5:5" s="121" customFormat="1" ht="88.5" customHeight="1" x14ac:dyDescent="0.3">
      <c r="E5817" s="136"/>
    </row>
    <row r="5818" spans="5:5" s="121" customFormat="1" ht="88.5" customHeight="1" x14ac:dyDescent="0.3">
      <c r="E5818" s="136"/>
    </row>
    <row r="5819" spans="5:5" s="121" customFormat="1" ht="88.5" customHeight="1" x14ac:dyDescent="0.3">
      <c r="E5819" s="136"/>
    </row>
    <row r="5820" spans="5:5" s="121" customFormat="1" ht="88.5" customHeight="1" x14ac:dyDescent="0.3">
      <c r="E5820" s="136"/>
    </row>
    <row r="5821" spans="5:5" s="121" customFormat="1" ht="88.5" customHeight="1" x14ac:dyDescent="0.3">
      <c r="E5821" s="136"/>
    </row>
    <row r="5822" spans="5:5" s="121" customFormat="1" ht="88.5" customHeight="1" x14ac:dyDescent="0.3">
      <c r="E5822" s="136"/>
    </row>
    <row r="5823" spans="5:5" s="121" customFormat="1" ht="88.5" customHeight="1" x14ac:dyDescent="0.3">
      <c r="E5823" s="136"/>
    </row>
    <row r="5824" spans="5:5" s="121" customFormat="1" ht="88.5" customHeight="1" x14ac:dyDescent="0.3">
      <c r="E5824" s="136"/>
    </row>
    <row r="5825" spans="5:5" s="121" customFormat="1" ht="88.5" customHeight="1" x14ac:dyDescent="0.3">
      <c r="E5825" s="136"/>
    </row>
    <row r="5826" spans="5:5" s="121" customFormat="1" ht="88.5" customHeight="1" x14ac:dyDescent="0.3">
      <c r="E5826" s="136"/>
    </row>
    <row r="5827" spans="5:5" s="121" customFormat="1" ht="88.5" customHeight="1" x14ac:dyDescent="0.3">
      <c r="E5827" s="136"/>
    </row>
    <row r="5828" spans="5:5" s="121" customFormat="1" ht="88.5" customHeight="1" x14ac:dyDescent="0.3">
      <c r="E5828" s="136"/>
    </row>
    <row r="5829" spans="5:5" s="121" customFormat="1" ht="88.5" customHeight="1" x14ac:dyDescent="0.3">
      <c r="E5829" s="136"/>
    </row>
    <row r="5830" spans="5:5" s="121" customFormat="1" ht="88.5" customHeight="1" x14ac:dyDescent="0.3">
      <c r="E5830" s="136"/>
    </row>
    <row r="5831" spans="5:5" s="121" customFormat="1" ht="88.5" customHeight="1" x14ac:dyDescent="0.3">
      <c r="E5831" s="136"/>
    </row>
    <row r="5832" spans="5:5" s="121" customFormat="1" ht="88.5" customHeight="1" x14ac:dyDescent="0.3">
      <c r="E5832" s="136"/>
    </row>
    <row r="5833" spans="5:5" s="121" customFormat="1" ht="88.5" customHeight="1" x14ac:dyDescent="0.3">
      <c r="E5833" s="136"/>
    </row>
    <row r="5834" spans="5:5" s="121" customFormat="1" ht="88.5" customHeight="1" x14ac:dyDescent="0.3">
      <c r="E5834" s="136"/>
    </row>
    <row r="5835" spans="5:5" s="121" customFormat="1" ht="88.5" customHeight="1" x14ac:dyDescent="0.3">
      <c r="E5835" s="136"/>
    </row>
    <row r="5836" spans="5:5" s="121" customFormat="1" ht="88.5" customHeight="1" x14ac:dyDescent="0.3">
      <c r="E5836" s="136"/>
    </row>
    <row r="5837" spans="5:5" s="121" customFormat="1" ht="88.5" customHeight="1" x14ac:dyDescent="0.3">
      <c r="E5837" s="136"/>
    </row>
    <row r="5838" spans="5:5" s="121" customFormat="1" ht="88.5" customHeight="1" x14ac:dyDescent="0.3">
      <c r="E5838" s="136"/>
    </row>
    <row r="5839" spans="5:5" s="121" customFormat="1" ht="88.5" customHeight="1" x14ac:dyDescent="0.3">
      <c r="E5839" s="136"/>
    </row>
    <row r="5840" spans="5:5" s="121" customFormat="1" ht="88.5" customHeight="1" x14ac:dyDescent="0.3">
      <c r="E5840" s="136"/>
    </row>
    <row r="5841" spans="5:5" s="121" customFormat="1" ht="88.5" customHeight="1" x14ac:dyDescent="0.3">
      <c r="E5841" s="136"/>
    </row>
    <row r="5842" spans="5:5" s="121" customFormat="1" ht="88.5" customHeight="1" x14ac:dyDescent="0.3">
      <c r="E5842" s="136"/>
    </row>
    <row r="5843" spans="5:5" s="121" customFormat="1" ht="88.5" customHeight="1" x14ac:dyDescent="0.3">
      <c r="E5843" s="136"/>
    </row>
    <row r="5844" spans="5:5" s="121" customFormat="1" ht="88.5" customHeight="1" x14ac:dyDescent="0.3">
      <c r="E5844" s="136"/>
    </row>
    <row r="5845" spans="5:5" s="121" customFormat="1" ht="88.5" customHeight="1" x14ac:dyDescent="0.3">
      <c r="E5845" s="136"/>
    </row>
    <row r="5846" spans="5:5" s="121" customFormat="1" ht="88.5" customHeight="1" x14ac:dyDescent="0.3">
      <c r="E5846" s="136"/>
    </row>
    <row r="5847" spans="5:5" s="121" customFormat="1" ht="88.5" customHeight="1" x14ac:dyDescent="0.3">
      <c r="E5847" s="136"/>
    </row>
    <row r="5848" spans="5:5" s="121" customFormat="1" ht="88.5" customHeight="1" x14ac:dyDescent="0.3">
      <c r="E5848" s="136"/>
    </row>
    <row r="5849" spans="5:5" s="121" customFormat="1" ht="88.5" customHeight="1" x14ac:dyDescent="0.3">
      <c r="E5849" s="136"/>
    </row>
    <row r="5850" spans="5:5" s="121" customFormat="1" ht="88.5" customHeight="1" x14ac:dyDescent="0.3">
      <c r="E5850" s="136"/>
    </row>
    <row r="5851" spans="5:5" s="121" customFormat="1" ht="88.5" customHeight="1" x14ac:dyDescent="0.3">
      <c r="E5851" s="136"/>
    </row>
    <row r="5852" spans="5:5" s="121" customFormat="1" ht="88.5" customHeight="1" x14ac:dyDescent="0.3">
      <c r="E5852" s="136"/>
    </row>
    <row r="5853" spans="5:5" s="121" customFormat="1" ht="88.5" customHeight="1" x14ac:dyDescent="0.3">
      <c r="E5853" s="136"/>
    </row>
    <row r="5854" spans="5:5" s="121" customFormat="1" ht="88.5" customHeight="1" x14ac:dyDescent="0.3">
      <c r="E5854" s="136"/>
    </row>
    <row r="5855" spans="5:5" s="121" customFormat="1" ht="88.5" customHeight="1" x14ac:dyDescent="0.3">
      <c r="E5855" s="136"/>
    </row>
    <row r="5856" spans="5:5" s="121" customFormat="1" ht="88.5" customHeight="1" x14ac:dyDescent="0.3">
      <c r="E5856" s="136"/>
    </row>
    <row r="5857" spans="5:5" s="121" customFormat="1" ht="88.5" customHeight="1" x14ac:dyDescent="0.3">
      <c r="E5857" s="136"/>
    </row>
    <row r="5858" spans="5:5" s="121" customFormat="1" ht="88.5" customHeight="1" x14ac:dyDescent="0.3">
      <c r="E5858" s="136"/>
    </row>
    <row r="5859" spans="5:5" s="121" customFormat="1" ht="88.5" customHeight="1" x14ac:dyDescent="0.3">
      <c r="E5859" s="136"/>
    </row>
    <row r="5860" spans="5:5" s="121" customFormat="1" ht="88.5" customHeight="1" x14ac:dyDescent="0.3">
      <c r="E5860" s="136"/>
    </row>
    <row r="5861" spans="5:5" s="121" customFormat="1" ht="88.5" customHeight="1" x14ac:dyDescent="0.3">
      <c r="E5861" s="136"/>
    </row>
    <row r="5862" spans="5:5" s="121" customFormat="1" ht="88.5" customHeight="1" x14ac:dyDescent="0.3">
      <c r="E5862" s="136"/>
    </row>
    <row r="5863" spans="5:5" s="121" customFormat="1" ht="88.5" customHeight="1" x14ac:dyDescent="0.3">
      <c r="E5863" s="136"/>
    </row>
    <row r="5864" spans="5:5" s="121" customFormat="1" ht="88.5" customHeight="1" x14ac:dyDescent="0.3">
      <c r="E5864" s="136"/>
    </row>
    <row r="5865" spans="5:5" s="121" customFormat="1" ht="88.5" customHeight="1" x14ac:dyDescent="0.3">
      <c r="E5865" s="136"/>
    </row>
    <row r="5866" spans="5:5" s="121" customFormat="1" ht="88.5" customHeight="1" x14ac:dyDescent="0.3">
      <c r="E5866" s="136"/>
    </row>
    <row r="5867" spans="5:5" s="121" customFormat="1" ht="88.5" customHeight="1" x14ac:dyDescent="0.3">
      <c r="E5867" s="136"/>
    </row>
    <row r="5868" spans="5:5" s="121" customFormat="1" ht="88.5" customHeight="1" x14ac:dyDescent="0.3">
      <c r="E5868" s="136"/>
    </row>
    <row r="5869" spans="5:5" s="121" customFormat="1" ht="88.5" customHeight="1" x14ac:dyDescent="0.3">
      <c r="E5869" s="136"/>
    </row>
    <row r="5870" spans="5:5" s="121" customFormat="1" ht="88.5" customHeight="1" x14ac:dyDescent="0.3">
      <c r="E5870" s="136"/>
    </row>
    <row r="5871" spans="5:5" s="121" customFormat="1" ht="88.5" customHeight="1" x14ac:dyDescent="0.3">
      <c r="E5871" s="136"/>
    </row>
    <row r="5872" spans="5:5" s="121" customFormat="1" ht="88.5" customHeight="1" x14ac:dyDescent="0.3">
      <c r="E5872" s="136"/>
    </row>
    <row r="5873" spans="5:5" s="121" customFormat="1" ht="88.5" customHeight="1" x14ac:dyDescent="0.3">
      <c r="E5873" s="136"/>
    </row>
    <row r="5874" spans="5:5" s="121" customFormat="1" ht="88.5" customHeight="1" x14ac:dyDescent="0.3">
      <c r="E5874" s="136"/>
    </row>
    <row r="5875" spans="5:5" s="121" customFormat="1" ht="88.5" customHeight="1" x14ac:dyDescent="0.3">
      <c r="E5875" s="136"/>
    </row>
    <row r="5876" spans="5:5" s="121" customFormat="1" ht="88.5" customHeight="1" x14ac:dyDescent="0.3">
      <c r="E5876" s="136"/>
    </row>
    <row r="5877" spans="5:5" s="121" customFormat="1" ht="88.5" customHeight="1" x14ac:dyDescent="0.3">
      <c r="E5877" s="136"/>
    </row>
    <row r="5878" spans="5:5" s="121" customFormat="1" ht="88.5" customHeight="1" x14ac:dyDescent="0.3">
      <c r="E5878" s="136"/>
    </row>
    <row r="5879" spans="5:5" s="121" customFormat="1" ht="88.5" customHeight="1" x14ac:dyDescent="0.3">
      <c r="E5879" s="136"/>
    </row>
    <row r="5880" spans="5:5" s="121" customFormat="1" ht="88.5" customHeight="1" x14ac:dyDescent="0.3">
      <c r="E5880" s="136"/>
    </row>
    <row r="5881" spans="5:5" s="121" customFormat="1" ht="88.5" customHeight="1" x14ac:dyDescent="0.3">
      <c r="E5881" s="136"/>
    </row>
    <row r="5882" spans="5:5" s="121" customFormat="1" ht="88.5" customHeight="1" x14ac:dyDescent="0.3">
      <c r="E5882" s="136"/>
    </row>
    <row r="5883" spans="5:5" s="121" customFormat="1" ht="88.5" customHeight="1" x14ac:dyDescent="0.3">
      <c r="E5883" s="136"/>
    </row>
    <row r="5884" spans="5:5" s="121" customFormat="1" ht="88.5" customHeight="1" x14ac:dyDescent="0.3">
      <c r="E5884" s="136"/>
    </row>
    <row r="5885" spans="5:5" s="121" customFormat="1" ht="88.5" customHeight="1" x14ac:dyDescent="0.3">
      <c r="E5885" s="136"/>
    </row>
    <row r="5886" spans="5:5" s="121" customFormat="1" ht="88.5" customHeight="1" x14ac:dyDescent="0.3">
      <c r="E5886" s="136"/>
    </row>
    <row r="5887" spans="5:5" s="121" customFormat="1" ht="88.5" customHeight="1" x14ac:dyDescent="0.3">
      <c r="E5887" s="136"/>
    </row>
    <row r="5888" spans="5:5" s="121" customFormat="1" ht="88.5" customHeight="1" x14ac:dyDescent="0.3">
      <c r="E5888" s="136"/>
    </row>
    <row r="5889" spans="5:5" s="121" customFormat="1" ht="88.5" customHeight="1" x14ac:dyDescent="0.3">
      <c r="E5889" s="136"/>
    </row>
    <row r="5890" spans="5:5" s="121" customFormat="1" ht="88.5" customHeight="1" x14ac:dyDescent="0.3">
      <c r="E5890" s="136"/>
    </row>
    <row r="5891" spans="5:5" s="121" customFormat="1" ht="88.5" customHeight="1" x14ac:dyDescent="0.3">
      <c r="E5891" s="136"/>
    </row>
    <row r="5892" spans="5:5" s="121" customFormat="1" ht="88.5" customHeight="1" x14ac:dyDescent="0.3">
      <c r="E5892" s="136"/>
    </row>
    <row r="5893" spans="5:5" s="121" customFormat="1" ht="88.5" customHeight="1" x14ac:dyDescent="0.3">
      <c r="E5893" s="136"/>
    </row>
    <row r="5894" spans="5:5" s="121" customFormat="1" ht="88.5" customHeight="1" x14ac:dyDescent="0.3">
      <c r="E5894" s="136"/>
    </row>
    <row r="5895" spans="5:5" s="121" customFormat="1" ht="88.5" customHeight="1" x14ac:dyDescent="0.3">
      <c r="E5895" s="136"/>
    </row>
    <row r="5896" spans="5:5" s="121" customFormat="1" ht="88.5" customHeight="1" x14ac:dyDescent="0.3">
      <c r="E5896" s="136"/>
    </row>
    <row r="5897" spans="5:5" s="121" customFormat="1" ht="88.5" customHeight="1" x14ac:dyDescent="0.3">
      <c r="E5897" s="136"/>
    </row>
    <row r="5898" spans="5:5" s="121" customFormat="1" ht="88.5" customHeight="1" x14ac:dyDescent="0.3">
      <c r="E5898" s="136"/>
    </row>
    <row r="5899" spans="5:5" s="121" customFormat="1" ht="88.5" customHeight="1" x14ac:dyDescent="0.3">
      <c r="E5899" s="136"/>
    </row>
    <row r="5900" spans="5:5" s="121" customFormat="1" ht="88.5" customHeight="1" x14ac:dyDescent="0.3">
      <c r="E5900" s="136"/>
    </row>
    <row r="5901" spans="5:5" s="121" customFormat="1" ht="88.5" customHeight="1" x14ac:dyDescent="0.3">
      <c r="E5901" s="136"/>
    </row>
    <row r="5902" spans="5:5" s="121" customFormat="1" ht="88.5" customHeight="1" x14ac:dyDescent="0.3">
      <c r="E5902" s="136"/>
    </row>
    <row r="5903" spans="5:5" s="121" customFormat="1" ht="88.5" customHeight="1" x14ac:dyDescent="0.3">
      <c r="E5903" s="136"/>
    </row>
    <row r="5904" spans="5:5" s="121" customFormat="1" ht="88.5" customHeight="1" x14ac:dyDescent="0.3">
      <c r="E5904" s="136"/>
    </row>
    <row r="5905" spans="5:5" s="121" customFormat="1" ht="88.5" customHeight="1" x14ac:dyDescent="0.3">
      <c r="E5905" s="136"/>
    </row>
    <row r="5906" spans="5:5" s="121" customFormat="1" ht="88.5" customHeight="1" x14ac:dyDescent="0.3">
      <c r="E5906" s="136"/>
    </row>
    <row r="5907" spans="5:5" s="121" customFormat="1" ht="88.5" customHeight="1" x14ac:dyDescent="0.3">
      <c r="E5907" s="136"/>
    </row>
    <row r="5908" spans="5:5" s="121" customFormat="1" ht="88.5" customHeight="1" x14ac:dyDescent="0.3">
      <c r="E5908" s="136"/>
    </row>
    <row r="5909" spans="5:5" s="121" customFormat="1" ht="88.5" customHeight="1" x14ac:dyDescent="0.3">
      <c r="E5909" s="136"/>
    </row>
    <row r="5910" spans="5:5" s="121" customFormat="1" ht="88.5" customHeight="1" x14ac:dyDescent="0.3">
      <c r="E5910" s="136"/>
    </row>
    <row r="5911" spans="5:5" s="121" customFormat="1" ht="88.5" customHeight="1" x14ac:dyDescent="0.3">
      <c r="E5911" s="136"/>
    </row>
    <row r="5912" spans="5:5" s="121" customFormat="1" ht="88.5" customHeight="1" x14ac:dyDescent="0.3">
      <c r="E5912" s="136"/>
    </row>
    <row r="5913" spans="5:5" s="121" customFormat="1" ht="88.5" customHeight="1" x14ac:dyDescent="0.3">
      <c r="E5913" s="136"/>
    </row>
    <row r="5914" spans="5:5" s="121" customFormat="1" ht="88.5" customHeight="1" x14ac:dyDescent="0.3">
      <c r="E5914" s="136"/>
    </row>
    <row r="5915" spans="5:5" s="121" customFormat="1" ht="88.5" customHeight="1" x14ac:dyDescent="0.3">
      <c r="E5915" s="136"/>
    </row>
    <row r="5916" spans="5:5" s="121" customFormat="1" ht="88.5" customHeight="1" x14ac:dyDescent="0.3">
      <c r="E5916" s="136"/>
    </row>
    <row r="5917" spans="5:5" s="121" customFormat="1" ht="88.5" customHeight="1" x14ac:dyDescent="0.3">
      <c r="E5917" s="136"/>
    </row>
    <row r="5918" spans="5:5" s="121" customFormat="1" ht="88.5" customHeight="1" x14ac:dyDescent="0.3">
      <c r="E5918" s="136"/>
    </row>
    <row r="5919" spans="5:5" s="121" customFormat="1" ht="88.5" customHeight="1" x14ac:dyDescent="0.3">
      <c r="E5919" s="136"/>
    </row>
    <row r="5920" spans="5:5" s="121" customFormat="1" ht="88.5" customHeight="1" x14ac:dyDescent="0.3">
      <c r="E5920" s="136"/>
    </row>
    <row r="5921" spans="5:5" s="121" customFormat="1" ht="88.5" customHeight="1" x14ac:dyDescent="0.3">
      <c r="E5921" s="136"/>
    </row>
    <row r="5922" spans="5:5" s="121" customFormat="1" ht="88.5" customHeight="1" x14ac:dyDescent="0.3">
      <c r="E5922" s="136"/>
    </row>
    <row r="5923" spans="5:5" s="121" customFormat="1" ht="88.5" customHeight="1" x14ac:dyDescent="0.3">
      <c r="E5923" s="136"/>
    </row>
    <row r="5924" spans="5:5" s="121" customFormat="1" ht="88.5" customHeight="1" x14ac:dyDescent="0.3">
      <c r="E5924" s="136"/>
    </row>
    <row r="5925" spans="5:5" s="121" customFormat="1" ht="88.5" customHeight="1" x14ac:dyDescent="0.3">
      <c r="E5925" s="136"/>
    </row>
    <row r="5926" spans="5:5" s="121" customFormat="1" ht="88.5" customHeight="1" x14ac:dyDescent="0.3">
      <c r="E5926" s="136"/>
    </row>
    <row r="5927" spans="5:5" s="121" customFormat="1" ht="88.5" customHeight="1" x14ac:dyDescent="0.3">
      <c r="E5927" s="136"/>
    </row>
    <row r="5928" spans="5:5" s="121" customFormat="1" ht="88.5" customHeight="1" x14ac:dyDescent="0.3">
      <c r="E5928" s="136"/>
    </row>
    <row r="5929" spans="5:5" s="121" customFormat="1" ht="88.5" customHeight="1" x14ac:dyDescent="0.3">
      <c r="E5929" s="136"/>
    </row>
    <row r="5930" spans="5:5" s="121" customFormat="1" ht="88.5" customHeight="1" x14ac:dyDescent="0.3">
      <c r="E5930" s="136"/>
    </row>
    <row r="5931" spans="5:5" s="121" customFormat="1" ht="88.5" customHeight="1" x14ac:dyDescent="0.3">
      <c r="E5931" s="136"/>
    </row>
    <row r="5932" spans="5:5" s="121" customFormat="1" ht="88.5" customHeight="1" x14ac:dyDescent="0.3">
      <c r="E5932" s="136"/>
    </row>
    <row r="5933" spans="5:5" s="121" customFormat="1" ht="88.5" customHeight="1" x14ac:dyDescent="0.3">
      <c r="E5933" s="136"/>
    </row>
    <row r="5934" spans="5:5" s="121" customFormat="1" ht="88.5" customHeight="1" x14ac:dyDescent="0.3">
      <c r="E5934" s="136"/>
    </row>
    <row r="5935" spans="5:5" s="121" customFormat="1" ht="88.5" customHeight="1" x14ac:dyDescent="0.3">
      <c r="E5935" s="136"/>
    </row>
    <row r="5936" spans="5:5" s="121" customFormat="1" ht="88.5" customHeight="1" x14ac:dyDescent="0.3">
      <c r="E5936" s="136"/>
    </row>
    <row r="5937" spans="5:5" s="121" customFormat="1" ht="88.5" customHeight="1" x14ac:dyDescent="0.3">
      <c r="E5937" s="136"/>
    </row>
    <row r="5938" spans="5:5" s="121" customFormat="1" ht="88.5" customHeight="1" x14ac:dyDescent="0.3">
      <c r="E5938" s="136"/>
    </row>
    <row r="5939" spans="5:5" s="121" customFormat="1" ht="88.5" customHeight="1" x14ac:dyDescent="0.3">
      <c r="E5939" s="136"/>
    </row>
    <row r="5940" spans="5:5" s="121" customFormat="1" ht="88.5" customHeight="1" x14ac:dyDescent="0.3">
      <c r="E5940" s="136"/>
    </row>
    <row r="5941" spans="5:5" s="121" customFormat="1" ht="88.5" customHeight="1" x14ac:dyDescent="0.3">
      <c r="E5941" s="136"/>
    </row>
    <row r="5942" spans="5:5" s="121" customFormat="1" ht="88.5" customHeight="1" x14ac:dyDescent="0.3">
      <c r="E5942" s="136"/>
    </row>
    <row r="5943" spans="5:5" s="121" customFormat="1" ht="88.5" customHeight="1" x14ac:dyDescent="0.3">
      <c r="E5943" s="136"/>
    </row>
    <row r="5944" spans="5:5" s="121" customFormat="1" ht="88.5" customHeight="1" x14ac:dyDescent="0.3">
      <c r="E5944" s="136"/>
    </row>
    <row r="5945" spans="5:5" s="121" customFormat="1" ht="88.5" customHeight="1" x14ac:dyDescent="0.3">
      <c r="E5945" s="136"/>
    </row>
    <row r="5946" spans="5:5" s="121" customFormat="1" ht="88.5" customHeight="1" x14ac:dyDescent="0.3">
      <c r="E5946" s="136"/>
    </row>
    <row r="5947" spans="5:5" s="121" customFormat="1" ht="88.5" customHeight="1" x14ac:dyDescent="0.3">
      <c r="E5947" s="136"/>
    </row>
    <row r="5948" spans="5:5" s="121" customFormat="1" ht="88.5" customHeight="1" x14ac:dyDescent="0.3">
      <c r="E5948" s="136"/>
    </row>
    <row r="5949" spans="5:5" s="121" customFormat="1" ht="88.5" customHeight="1" x14ac:dyDescent="0.3">
      <c r="E5949" s="136"/>
    </row>
    <row r="5950" spans="5:5" s="121" customFormat="1" ht="88.5" customHeight="1" x14ac:dyDescent="0.3">
      <c r="E5950" s="136"/>
    </row>
    <row r="5951" spans="5:5" s="121" customFormat="1" ht="88.5" customHeight="1" x14ac:dyDescent="0.3">
      <c r="E5951" s="136"/>
    </row>
    <row r="5952" spans="5:5" s="121" customFormat="1" ht="88.5" customHeight="1" x14ac:dyDescent="0.3">
      <c r="E5952" s="136"/>
    </row>
    <row r="5953" spans="5:5" s="121" customFormat="1" ht="88.5" customHeight="1" x14ac:dyDescent="0.3">
      <c r="E5953" s="136"/>
    </row>
    <row r="5954" spans="5:5" s="121" customFormat="1" ht="88.5" customHeight="1" x14ac:dyDescent="0.3">
      <c r="E5954" s="136"/>
    </row>
    <row r="5955" spans="5:5" s="121" customFormat="1" ht="88.5" customHeight="1" x14ac:dyDescent="0.3">
      <c r="E5955" s="136"/>
    </row>
    <row r="5956" spans="5:5" s="121" customFormat="1" ht="88.5" customHeight="1" x14ac:dyDescent="0.3">
      <c r="E5956" s="136"/>
    </row>
    <row r="5957" spans="5:5" s="121" customFormat="1" ht="88.5" customHeight="1" x14ac:dyDescent="0.3">
      <c r="E5957" s="136"/>
    </row>
    <row r="5958" spans="5:5" s="121" customFormat="1" ht="88.5" customHeight="1" x14ac:dyDescent="0.3">
      <c r="E5958" s="136"/>
    </row>
    <row r="5959" spans="5:5" s="121" customFormat="1" ht="88.5" customHeight="1" x14ac:dyDescent="0.3">
      <c r="E5959" s="136"/>
    </row>
    <row r="5960" spans="5:5" s="121" customFormat="1" ht="88.5" customHeight="1" x14ac:dyDescent="0.3">
      <c r="E5960" s="136"/>
    </row>
    <row r="5961" spans="5:5" s="121" customFormat="1" ht="88.5" customHeight="1" x14ac:dyDescent="0.3">
      <c r="E5961" s="136"/>
    </row>
    <row r="5962" spans="5:5" s="121" customFormat="1" ht="88.5" customHeight="1" x14ac:dyDescent="0.3">
      <c r="E5962" s="136"/>
    </row>
    <row r="5963" spans="5:5" s="121" customFormat="1" ht="88.5" customHeight="1" x14ac:dyDescent="0.3">
      <c r="E5963" s="136"/>
    </row>
    <row r="5964" spans="5:5" s="121" customFormat="1" ht="88.5" customHeight="1" x14ac:dyDescent="0.3">
      <c r="E5964" s="136"/>
    </row>
    <row r="5965" spans="5:5" s="121" customFormat="1" ht="88.5" customHeight="1" x14ac:dyDescent="0.3">
      <c r="E5965" s="136"/>
    </row>
    <row r="5966" spans="5:5" s="121" customFormat="1" ht="88.5" customHeight="1" x14ac:dyDescent="0.3">
      <c r="E5966" s="136"/>
    </row>
    <row r="5967" spans="5:5" s="121" customFormat="1" ht="88.5" customHeight="1" x14ac:dyDescent="0.3">
      <c r="E5967" s="136"/>
    </row>
    <row r="5968" spans="5:5" s="121" customFormat="1" ht="88.5" customHeight="1" x14ac:dyDescent="0.3">
      <c r="E5968" s="136"/>
    </row>
    <row r="5969" spans="5:5" s="121" customFormat="1" ht="88.5" customHeight="1" x14ac:dyDescent="0.3">
      <c r="E5969" s="136"/>
    </row>
    <row r="5970" spans="5:5" s="121" customFormat="1" ht="88.5" customHeight="1" x14ac:dyDescent="0.3">
      <c r="E5970" s="136"/>
    </row>
    <row r="5971" spans="5:5" s="121" customFormat="1" ht="88.5" customHeight="1" x14ac:dyDescent="0.3">
      <c r="E5971" s="136"/>
    </row>
    <row r="5972" spans="5:5" s="121" customFormat="1" ht="88.5" customHeight="1" x14ac:dyDescent="0.3">
      <c r="E5972" s="136"/>
    </row>
    <row r="5973" spans="5:5" s="121" customFormat="1" ht="88.5" customHeight="1" x14ac:dyDescent="0.3">
      <c r="E5973" s="136"/>
    </row>
    <row r="5974" spans="5:5" s="121" customFormat="1" ht="88.5" customHeight="1" x14ac:dyDescent="0.3">
      <c r="E5974" s="136"/>
    </row>
    <row r="5975" spans="5:5" s="121" customFormat="1" ht="88.5" customHeight="1" x14ac:dyDescent="0.3">
      <c r="E5975" s="136"/>
    </row>
    <row r="5976" spans="5:5" s="121" customFormat="1" ht="88.5" customHeight="1" x14ac:dyDescent="0.3">
      <c r="E5976" s="136"/>
    </row>
    <row r="5977" spans="5:5" s="121" customFormat="1" ht="88.5" customHeight="1" x14ac:dyDescent="0.3">
      <c r="E5977" s="136"/>
    </row>
    <row r="5978" spans="5:5" s="121" customFormat="1" ht="88.5" customHeight="1" x14ac:dyDescent="0.3">
      <c r="E5978" s="136"/>
    </row>
    <row r="5979" spans="5:5" s="121" customFormat="1" ht="88.5" customHeight="1" x14ac:dyDescent="0.3">
      <c r="E5979" s="136"/>
    </row>
    <row r="5980" spans="5:5" s="121" customFormat="1" ht="88.5" customHeight="1" x14ac:dyDescent="0.3">
      <c r="E5980" s="136"/>
    </row>
    <row r="5981" spans="5:5" s="121" customFormat="1" ht="88.5" customHeight="1" x14ac:dyDescent="0.3">
      <c r="E5981" s="136"/>
    </row>
    <row r="5982" spans="5:5" s="121" customFormat="1" ht="88.5" customHeight="1" x14ac:dyDescent="0.3">
      <c r="E5982" s="136"/>
    </row>
    <row r="5983" spans="5:5" s="121" customFormat="1" ht="88.5" customHeight="1" x14ac:dyDescent="0.3">
      <c r="E5983" s="136"/>
    </row>
    <row r="5984" spans="5:5" s="121" customFormat="1" ht="88.5" customHeight="1" x14ac:dyDescent="0.3">
      <c r="E5984" s="136"/>
    </row>
    <row r="5985" spans="5:5" s="121" customFormat="1" ht="88.5" customHeight="1" x14ac:dyDescent="0.3">
      <c r="E5985" s="136"/>
    </row>
    <row r="5986" spans="5:5" s="121" customFormat="1" ht="88.5" customHeight="1" x14ac:dyDescent="0.3">
      <c r="E5986" s="136"/>
    </row>
    <row r="5987" spans="5:5" s="121" customFormat="1" ht="88.5" customHeight="1" x14ac:dyDescent="0.3">
      <c r="E5987" s="136"/>
    </row>
    <row r="5988" spans="5:5" s="121" customFormat="1" ht="88.5" customHeight="1" x14ac:dyDescent="0.3">
      <c r="E5988" s="136"/>
    </row>
    <row r="5989" spans="5:5" s="121" customFormat="1" ht="88.5" customHeight="1" x14ac:dyDescent="0.3">
      <c r="E5989" s="136"/>
    </row>
    <row r="5990" spans="5:5" s="121" customFormat="1" ht="88.5" customHeight="1" x14ac:dyDescent="0.3">
      <c r="E5990" s="136"/>
    </row>
    <row r="5991" spans="5:5" s="121" customFormat="1" ht="88.5" customHeight="1" x14ac:dyDescent="0.3">
      <c r="E5991" s="136"/>
    </row>
    <row r="5992" spans="5:5" s="121" customFormat="1" ht="88.5" customHeight="1" x14ac:dyDescent="0.3">
      <c r="E5992" s="136"/>
    </row>
    <row r="5993" spans="5:5" s="121" customFormat="1" ht="88.5" customHeight="1" x14ac:dyDescent="0.3">
      <c r="E5993" s="136"/>
    </row>
    <row r="5994" spans="5:5" s="121" customFormat="1" ht="88.5" customHeight="1" x14ac:dyDescent="0.3">
      <c r="E5994" s="136"/>
    </row>
    <row r="5995" spans="5:5" s="121" customFormat="1" ht="88.5" customHeight="1" x14ac:dyDescent="0.3">
      <c r="E5995" s="136"/>
    </row>
    <row r="5996" spans="5:5" s="121" customFormat="1" ht="88.5" customHeight="1" x14ac:dyDescent="0.3">
      <c r="E5996" s="136"/>
    </row>
    <row r="5997" spans="5:5" s="121" customFormat="1" ht="88.5" customHeight="1" x14ac:dyDescent="0.3">
      <c r="E5997" s="136"/>
    </row>
    <row r="5998" spans="5:5" s="121" customFormat="1" ht="88.5" customHeight="1" x14ac:dyDescent="0.3">
      <c r="E5998" s="136"/>
    </row>
    <row r="5999" spans="5:5" s="121" customFormat="1" ht="88.5" customHeight="1" x14ac:dyDescent="0.3">
      <c r="E5999" s="136"/>
    </row>
    <row r="6000" spans="5:5" s="121" customFormat="1" ht="88.5" customHeight="1" x14ac:dyDescent="0.3">
      <c r="E6000" s="136"/>
    </row>
    <row r="6001" spans="5:5" s="121" customFormat="1" ht="88.5" customHeight="1" x14ac:dyDescent="0.3">
      <c r="E6001" s="136"/>
    </row>
    <row r="6002" spans="5:5" s="121" customFormat="1" ht="88.5" customHeight="1" x14ac:dyDescent="0.3">
      <c r="E6002" s="136"/>
    </row>
    <row r="6003" spans="5:5" s="121" customFormat="1" ht="88.5" customHeight="1" x14ac:dyDescent="0.3">
      <c r="E6003" s="136"/>
    </row>
    <row r="6004" spans="5:5" s="121" customFormat="1" ht="88.5" customHeight="1" x14ac:dyDescent="0.3">
      <c r="E6004" s="136"/>
    </row>
    <row r="6005" spans="5:5" s="121" customFormat="1" ht="88.5" customHeight="1" x14ac:dyDescent="0.3">
      <c r="E6005" s="136"/>
    </row>
    <row r="6006" spans="5:5" s="121" customFormat="1" ht="88.5" customHeight="1" x14ac:dyDescent="0.3">
      <c r="E6006" s="136"/>
    </row>
    <row r="6007" spans="5:5" s="121" customFormat="1" ht="88.5" customHeight="1" x14ac:dyDescent="0.3">
      <c r="E6007" s="136"/>
    </row>
    <row r="6008" spans="5:5" s="121" customFormat="1" ht="88.5" customHeight="1" x14ac:dyDescent="0.3">
      <c r="E6008" s="136"/>
    </row>
    <row r="6009" spans="5:5" s="121" customFormat="1" ht="88.5" customHeight="1" x14ac:dyDescent="0.3">
      <c r="E6009" s="136"/>
    </row>
    <row r="6010" spans="5:5" s="121" customFormat="1" ht="88.5" customHeight="1" x14ac:dyDescent="0.3">
      <c r="E6010" s="136"/>
    </row>
    <row r="6011" spans="5:5" s="121" customFormat="1" ht="88.5" customHeight="1" x14ac:dyDescent="0.3">
      <c r="E6011" s="136"/>
    </row>
    <row r="6012" spans="5:5" s="121" customFormat="1" ht="88.5" customHeight="1" x14ac:dyDescent="0.3">
      <c r="E6012" s="136"/>
    </row>
    <row r="6013" spans="5:5" s="121" customFormat="1" ht="88.5" customHeight="1" x14ac:dyDescent="0.3">
      <c r="E6013" s="136"/>
    </row>
    <row r="6014" spans="5:5" s="121" customFormat="1" ht="88.5" customHeight="1" x14ac:dyDescent="0.3">
      <c r="E6014" s="136"/>
    </row>
    <row r="6015" spans="5:5" s="121" customFormat="1" ht="88.5" customHeight="1" x14ac:dyDescent="0.3">
      <c r="E6015" s="136"/>
    </row>
    <row r="6016" spans="5:5" s="121" customFormat="1" ht="88.5" customHeight="1" x14ac:dyDescent="0.3">
      <c r="E6016" s="136"/>
    </row>
    <row r="6017" spans="5:5" s="121" customFormat="1" ht="88.5" customHeight="1" x14ac:dyDescent="0.3">
      <c r="E6017" s="136"/>
    </row>
    <row r="6018" spans="5:5" s="121" customFormat="1" ht="88.5" customHeight="1" x14ac:dyDescent="0.3">
      <c r="E6018" s="136"/>
    </row>
    <row r="6019" spans="5:5" s="121" customFormat="1" ht="88.5" customHeight="1" x14ac:dyDescent="0.3">
      <c r="E6019" s="136"/>
    </row>
    <row r="6020" spans="5:5" s="121" customFormat="1" ht="88.5" customHeight="1" x14ac:dyDescent="0.3">
      <c r="E6020" s="136"/>
    </row>
    <row r="6021" spans="5:5" s="121" customFormat="1" ht="88.5" customHeight="1" x14ac:dyDescent="0.3">
      <c r="E6021" s="136"/>
    </row>
    <row r="6022" spans="5:5" s="121" customFormat="1" ht="88.5" customHeight="1" x14ac:dyDescent="0.3">
      <c r="E6022" s="136"/>
    </row>
    <row r="6023" spans="5:5" s="121" customFormat="1" ht="88.5" customHeight="1" x14ac:dyDescent="0.3">
      <c r="E6023" s="136"/>
    </row>
    <row r="6024" spans="5:5" s="121" customFormat="1" ht="88.5" customHeight="1" x14ac:dyDescent="0.3">
      <c r="E6024" s="136"/>
    </row>
    <row r="6025" spans="5:5" s="121" customFormat="1" ht="88.5" customHeight="1" x14ac:dyDescent="0.3">
      <c r="E6025" s="136"/>
    </row>
    <row r="6026" spans="5:5" s="121" customFormat="1" ht="88.5" customHeight="1" x14ac:dyDescent="0.3">
      <c r="E6026" s="136"/>
    </row>
    <row r="6027" spans="5:5" s="121" customFormat="1" ht="88.5" customHeight="1" x14ac:dyDescent="0.3">
      <c r="E6027" s="136"/>
    </row>
    <row r="6028" spans="5:5" s="121" customFormat="1" ht="88.5" customHeight="1" x14ac:dyDescent="0.3">
      <c r="E6028" s="136"/>
    </row>
    <row r="6029" spans="5:5" s="121" customFormat="1" ht="88.5" customHeight="1" x14ac:dyDescent="0.3">
      <c r="E6029" s="136"/>
    </row>
    <row r="6030" spans="5:5" s="121" customFormat="1" ht="88.5" customHeight="1" x14ac:dyDescent="0.3">
      <c r="E6030" s="136"/>
    </row>
    <row r="6031" spans="5:5" s="121" customFormat="1" ht="88.5" customHeight="1" x14ac:dyDescent="0.3">
      <c r="E6031" s="136"/>
    </row>
    <row r="6032" spans="5:5" s="121" customFormat="1" ht="88.5" customHeight="1" x14ac:dyDescent="0.3">
      <c r="E6032" s="136"/>
    </row>
    <row r="6033" spans="5:5" s="121" customFormat="1" ht="88.5" customHeight="1" x14ac:dyDescent="0.3">
      <c r="E6033" s="136"/>
    </row>
    <row r="6034" spans="5:5" s="121" customFormat="1" ht="88.5" customHeight="1" x14ac:dyDescent="0.3">
      <c r="E6034" s="136"/>
    </row>
    <row r="6035" spans="5:5" s="121" customFormat="1" ht="88.5" customHeight="1" x14ac:dyDescent="0.3">
      <c r="E6035" s="136"/>
    </row>
    <row r="6036" spans="5:5" s="121" customFormat="1" ht="88.5" customHeight="1" x14ac:dyDescent="0.3">
      <c r="E6036" s="136"/>
    </row>
    <row r="6037" spans="5:5" s="121" customFormat="1" ht="88.5" customHeight="1" x14ac:dyDescent="0.3">
      <c r="E6037" s="136"/>
    </row>
    <row r="6038" spans="5:5" s="121" customFormat="1" ht="88.5" customHeight="1" x14ac:dyDescent="0.3">
      <c r="E6038" s="136"/>
    </row>
    <row r="6039" spans="5:5" s="121" customFormat="1" ht="88.5" customHeight="1" x14ac:dyDescent="0.3">
      <c r="E6039" s="136"/>
    </row>
    <row r="6040" spans="5:5" s="121" customFormat="1" ht="88.5" customHeight="1" x14ac:dyDescent="0.3">
      <c r="E6040" s="136"/>
    </row>
    <row r="6041" spans="5:5" s="121" customFormat="1" ht="88.5" customHeight="1" x14ac:dyDescent="0.3">
      <c r="E6041" s="136"/>
    </row>
    <row r="6042" spans="5:5" s="121" customFormat="1" ht="88.5" customHeight="1" x14ac:dyDescent="0.3">
      <c r="E6042" s="136"/>
    </row>
    <row r="6043" spans="5:5" s="121" customFormat="1" ht="88.5" customHeight="1" x14ac:dyDescent="0.3">
      <c r="E6043" s="136"/>
    </row>
    <row r="6044" spans="5:5" s="121" customFormat="1" ht="88.5" customHeight="1" x14ac:dyDescent="0.3">
      <c r="E6044" s="136"/>
    </row>
    <row r="6045" spans="5:5" s="121" customFormat="1" ht="88.5" customHeight="1" x14ac:dyDescent="0.3">
      <c r="E6045" s="136"/>
    </row>
    <row r="6046" spans="5:5" s="121" customFormat="1" ht="88.5" customHeight="1" x14ac:dyDescent="0.3">
      <c r="E6046" s="136"/>
    </row>
    <row r="6047" spans="5:5" s="121" customFormat="1" ht="88.5" customHeight="1" x14ac:dyDescent="0.3">
      <c r="E6047" s="136"/>
    </row>
    <row r="6048" spans="5:5" s="121" customFormat="1" ht="88.5" customHeight="1" x14ac:dyDescent="0.3">
      <c r="E6048" s="136"/>
    </row>
    <row r="6049" spans="5:5" s="121" customFormat="1" ht="88.5" customHeight="1" x14ac:dyDescent="0.3">
      <c r="E6049" s="136"/>
    </row>
    <row r="6050" spans="5:5" s="121" customFormat="1" ht="88.5" customHeight="1" x14ac:dyDescent="0.3">
      <c r="E6050" s="136"/>
    </row>
    <row r="6051" spans="5:5" s="121" customFormat="1" ht="88.5" customHeight="1" x14ac:dyDescent="0.3">
      <c r="E6051" s="136"/>
    </row>
    <row r="6052" spans="5:5" s="121" customFormat="1" ht="88.5" customHeight="1" x14ac:dyDescent="0.3">
      <c r="E6052" s="136"/>
    </row>
    <row r="6053" spans="5:5" s="121" customFormat="1" ht="88.5" customHeight="1" x14ac:dyDescent="0.3">
      <c r="E6053" s="136"/>
    </row>
    <row r="6054" spans="5:5" s="121" customFormat="1" ht="88.5" customHeight="1" x14ac:dyDescent="0.3">
      <c r="E6054" s="136"/>
    </row>
    <row r="6055" spans="5:5" s="121" customFormat="1" ht="88.5" customHeight="1" x14ac:dyDescent="0.3">
      <c r="E6055" s="136"/>
    </row>
    <row r="6056" spans="5:5" s="121" customFormat="1" ht="88.5" customHeight="1" x14ac:dyDescent="0.3">
      <c r="E6056" s="136"/>
    </row>
    <row r="6057" spans="5:5" s="121" customFormat="1" ht="88.5" customHeight="1" x14ac:dyDescent="0.3">
      <c r="E6057" s="136"/>
    </row>
    <row r="6058" spans="5:5" s="121" customFormat="1" ht="88.5" customHeight="1" x14ac:dyDescent="0.3">
      <c r="E6058" s="136"/>
    </row>
    <row r="6059" spans="5:5" s="121" customFormat="1" ht="88.5" customHeight="1" x14ac:dyDescent="0.3">
      <c r="E6059" s="136"/>
    </row>
    <row r="6060" spans="5:5" s="121" customFormat="1" ht="88.5" customHeight="1" x14ac:dyDescent="0.3">
      <c r="E6060" s="136"/>
    </row>
    <row r="6061" spans="5:5" s="121" customFormat="1" ht="88.5" customHeight="1" x14ac:dyDescent="0.3">
      <c r="E6061" s="136"/>
    </row>
    <row r="6062" spans="5:5" s="121" customFormat="1" ht="88.5" customHeight="1" x14ac:dyDescent="0.3">
      <c r="E6062" s="136"/>
    </row>
    <row r="6063" spans="5:5" s="121" customFormat="1" ht="88.5" customHeight="1" x14ac:dyDescent="0.3">
      <c r="E6063" s="136"/>
    </row>
    <row r="6064" spans="5:5" s="121" customFormat="1" ht="88.5" customHeight="1" x14ac:dyDescent="0.3">
      <c r="E6064" s="136"/>
    </row>
    <row r="6065" spans="5:5" s="121" customFormat="1" ht="88.5" customHeight="1" x14ac:dyDescent="0.3">
      <c r="E6065" s="136"/>
    </row>
    <row r="6066" spans="5:5" s="121" customFormat="1" ht="88.5" customHeight="1" x14ac:dyDescent="0.3">
      <c r="E6066" s="136"/>
    </row>
    <row r="6067" spans="5:5" s="121" customFormat="1" ht="88.5" customHeight="1" x14ac:dyDescent="0.3">
      <c r="E6067" s="136"/>
    </row>
    <row r="6068" spans="5:5" s="121" customFormat="1" ht="88.5" customHeight="1" x14ac:dyDescent="0.3">
      <c r="E6068" s="136"/>
    </row>
    <row r="6069" spans="5:5" s="121" customFormat="1" ht="88.5" customHeight="1" x14ac:dyDescent="0.3">
      <c r="E6069" s="136"/>
    </row>
    <row r="6070" spans="5:5" s="121" customFormat="1" ht="88.5" customHeight="1" x14ac:dyDescent="0.3">
      <c r="E6070" s="136"/>
    </row>
    <row r="6071" spans="5:5" s="121" customFormat="1" ht="88.5" customHeight="1" x14ac:dyDescent="0.3">
      <c r="E6071" s="136"/>
    </row>
    <row r="6072" spans="5:5" s="121" customFormat="1" ht="88.5" customHeight="1" x14ac:dyDescent="0.3">
      <c r="E6072" s="136"/>
    </row>
    <row r="6073" spans="5:5" s="121" customFormat="1" ht="88.5" customHeight="1" x14ac:dyDescent="0.3">
      <c r="E6073" s="136"/>
    </row>
    <row r="6074" spans="5:5" s="121" customFormat="1" ht="88.5" customHeight="1" x14ac:dyDescent="0.3">
      <c r="E6074" s="136"/>
    </row>
    <row r="6075" spans="5:5" s="121" customFormat="1" ht="88.5" customHeight="1" x14ac:dyDescent="0.3">
      <c r="E6075" s="136"/>
    </row>
    <row r="6076" spans="5:5" s="121" customFormat="1" ht="88.5" customHeight="1" x14ac:dyDescent="0.3">
      <c r="E6076" s="136"/>
    </row>
    <row r="6077" spans="5:5" s="121" customFormat="1" ht="88.5" customHeight="1" x14ac:dyDescent="0.3">
      <c r="E6077" s="136"/>
    </row>
    <row r="6078" spans="5:5" s="121" customFormat="1" ht="88.5" customHeight="1" x14ac:dyDescent="0.3">
      <c r="E6078" s="136"/>
    </row>
    <row r="6079" spans="5:5" s="121" customFormat="1" ht="88.5" customHeight="1" x14ac:dyDescent="0.3">
      <c r="E6079" s="136"/>
    </row>
    <row r="6080" spans="5:5" s="121" customFormat="1" ht="88.5" customHeight="1" x14ac:dyDescent="0.3">
      <c r="E6080" s="136"/>
    </row>
    <row r="6081" spans="5:5" s="121" customFormat="1" ht="88.5" customHeight="1" x14ac:dyDescent="0.3">
      <c r="E6081" s="136"/>
    </row>
    <row r="6082" spans="5:5" s="121" customFormat="1" ht="88.5" customHeight="1" x14ac:dyDescent="0.3">
      <c r="E6082" s="136"/>
    </row>
    <row r="6083" spans="5:5" s="121" customFormat="1" ht="88.5" customHeight="1" x14ac:dyDescent="0.3">
      <c r="E6083" s="136"/>
    </row>
    <row r="6084" spans="5:5" s="121" customFormat="1" ht="88.5" customHeight="1" x14ac:dyDescent="0.3">
      <c r="E6084" s="136"/>
    </row>
    <row r="6085" spans="5:5" s="121" customFormat="1" ht="88.5" customHeight="1" x14ac:dyDescent="0.3">
      <c r="E6085" s="136"/>
    </row>
    <row r="6086" spans="5:5" s="121" customFormat="1" ht="88.5" customHeight="1" x14ac:dyDescent="0.3">
      <c r="E6086" s="136"/>
    </row>
    <row r="6087" spans="5:5" s="121" customFormat="1" ht="88.5" customHeight="1" x14ac:dyDescent="0.3">
      <c r="E6087" s="136"/>
    </row>
    <row r="6088" spans="5:5" s="121" customFormat="1" ht="88.5" customHeight="1" x14ac:dyDescent="0.3">
      <c r="E6088" s="136"/>
    </row>
    <row r="6089" spans="5:5" s="121" customFormat="1" ht="88.5" customHeight="1" x14ac:dyDescent="0.3">
      <c r="E6089" s="136"/>
    </row>
    <row r="6090" spans="5:5" s="121" customFormat="1" ht="88.5" customHeight="1" x14ac:dyDescent="0.3">
      <c r="E6090" s="136"/>
    </row>
    <row r="6091" spans="5:5" s="121" customFormat="1" ht="88.5" customHeight="1" x14ac:dyDescent="0.3">
      <c r="E6091" s="136"/>
    </row>
    <row r="6092" spans="5:5" s="121" customFormat="1" ht="88.5" customHeight="1" x14ac:dyDescent="0.3">
      <c r="E6092" s="136"/>
    </row>
    <row r="6093" spans="5:5" s="121" customFormat="1" ht="88.5" customHeight="1" x14ac:dyDescent="0.3">
      <c r="E6093" s="136"/>
    </row>
    <row r="6094" spans="5:5" s="121" customFormat="1" ht="88.5" customHeight="1" x14ac:dyDescent="0.3">
      <c r="E6094" s="136"/>
    </row>
    <row r="6095" spans="5:5" s="121" customFormat="1" ht="88.5" customHeight="1" x14ac:dyDescent="0.3">
      <c r="E6095" s="136"/>
    </row>
    <row r="6096" spans="5:5" s="121" customFormat="1" ht="88.5" customHeight="1" x14ac:dyDescent="0.3">
      <c r="E6096" s="136"/>
    </row>
    <row r="6097" spans="5:5" s="121" customFormat="1" ht="88.5" customHeight="1" x14ac:dyDescent="0.3">
      <c r="E6097" s="136"/>
    </row>
    <row r="6098" spans="5:5" s="121" customFormat="1" ht="88.5" customHeight="1" x14ac:dyDescent="0.3">
      <c r="E6098" s="136"/>
    </row>
    <row r="6099" spans="5:5" s="121" customFormat="1" ht="88.5" customHeight="1" x14ac:dyDescent="0.3">
      <c r="E6099" s="136"/>
    </row>
    <row r="6100" spans="5:5" s="121" customFormat="1" ht="88.5" customHeight="1" x14ac:dyDescent="0.3">
      <c r="E6100" s="136"/>
    </row>
    <row r="6101" spans="5:5" s="121" customFormat="1" ht="88.5" customHeight="1" x14ac:dyDescent="0.3">
      <c r="E6101" s="136"/>
    </row>
    <row r="6102" spans="5:5" s="121" customFormat="1" ht="88.5" customHeight="1" x14ac:dyDescent="0.3">
      <c r="E6102" s="136"/>
    </row>
    <row r="6103" spans="5:5" s="121" customFormat="1" ht="88.5" customHeight="1" x14ac:dyDescent="0.3">
      <c r="E6103" s="136"/>
    </row>
    <row r="6104" spans="5:5" s="121" customFormat="1" ht="88.5" customHeight="1" x14ac:dyDescent="0.3">
      <c r="E6104" s="136"/>
    </row>
    <row r="6105" spans="5:5" s="121" customFormat="1" ht="88.5" customHeight="1" x14ac:dyDescent="0.3">
      <c r="E6105" s="136"/>
    </row>
    <row r="6106" spans="5:5" s="121" customFormat="1" ht="88.5" customHeight="1" x14ac:dyDescent="0.3">
      <c r="E6106" s="136"/>
    </row>
    <row r="6107" spans="5:5" s="121" customFormat="1" ht="88.5" customHeight="1" x14ac:dyDescent="0.3">
      <c r="E6107" s="136"/>
    </row>
    <row r="6108" spans="5:5" s="121" customFormat="1" ht="88.5" customHeight="1" x14ac:dyDescent="0.3">
      <c r="E6108" s="136"/>
    </row>
    <row r="6109" spans="5:5" s="121" customFormat="1" ht="88.5" customHeight="1" x14ac:dyDescent="0.3">
      <c r="E6109" s="136"/>
    </row>
    <row r="6110" spans="5:5" s="121" customFormat="1" ht="88.5" customHeight="1" x14ac:dyDescent="0.3">
      <c r="E6110" s="136"/>
    </row>
    <row r="6111" spans="5:5" s="121" customFormat="1" ht="88.5" customHeight="1" x14ac:dyDescent="0.3">
      <c r="E6111" s="136"/>
    </row>
    <row r="6112" spans="5:5" s="121" customFormat="1" ht="88.5" customHeight="1" x14ac:dyDescent="0.3">
      <c r="E6112" s="136"/>
    </row>
    <row r="6113" spans="5:5" s="121" customFormat="1" ht="88.5" customHeight="1" x14ac:dyDescent="0.3">
      <c r="E6113" s="136"/>
    </row>
    <row r="6114" spans="5:5" s="121" customFormat="1" ht="88.5" customHeight="1" x14ac:dyDescent="0.3">
      <c r="E6114" s="136"/>
    </row>
    <row r="6115" spans="5:5" s="121" customFormat="1" ht="88.5" customHeight="1" x14ac:dyDescent="0.3">
      <c r="E6115" s="136"/>
    </row>
    <row r="6116" spans="5:5" s="121" customFormat="1" ht="88.5" customHeight="1" x14ac:dyDescent="0.3">
      <c r="E6116" s="136"/>
    </row>
    <row r="6117" spans="5:5" s="121" customFormat="1" ht="88.5" customHeight="1" x14ac:dyDescent="0.3">
      <c r="E6117" s="136"/>
    </row>
    <row r="6118" spans="5:5" s="121" customFormat="1" ht="88.5" customHeight="1" x14ac:dyDescent="0.3">
      <c r="E6118" s="136"/>
    </row>
    <row r="6119" spans="5:5" s="121" customFormat="1" ht="88.5" customHeight="1" x14ac:dyDescent="0.3">
      <c r="E6119" s="136"/>
    </row>
    <row r="6120" spans="5:5" s="121" customFormat="1" ht="88.5" customHeight="1" x14ac:dyDescent="0.3">
      <c r="E6120" s="136"/>
    </row>
    <row r="6121" spans="5:5" s="121" customFormat="1" ht="88.5" customHeight="1" x14ac:dyDescent="0.3">
      <c r="E6121" s="136"/>
    </row>
    <row r="6122" spans="5:5" s="121" customFormat="1" ht="88.5" customHeight="1" x14ac:dyDescent="0.3">
      <c r="E6122" s="136"/>
    </row>
    <row r="6123" spans="5:5" s="121" customFormat="1" ht="88.5" customHeight="1" x14ac:dyDescent="0.3">
      <c r="E6123" s="136"/>
    </row>
    <row r="6124" spans="5:5" s="121" customFormat="1" ht="88.5" customHeight="1" x14ac:dyDescent="0.3">
      <c r="E6124" s="136"/>
    </row>
    <row r="6125" spans="5:5" s="121" customFormat="1" ht="88.5" customHeight="1" x14ac:dyDescent="0.3">
      <c r="E6125" s="136"/>
    </row>
    <row r="6126" spans="5:5" s="121" customFormat="1" ht="88.5" customHeight="1" x14ac:dyDescent="0.3">
      <c r="E6126" s="136"/>
    </row>
    <row r="6127" spans="5:5" s="121" customFormat="1" ht="88.5" customHeight="1" x14ac:dyDescent="0.3">
      <c r="E6127" s="136"/>
    </row>
    <row r="6128" spans="5:5" s="121" customFormat="1" ht="88.5" customHeight="1" x14ac:dyDescent="0.3">
      <c r="E6128" s="136"/>
    </row>
    <row r="6129" spans="5:5" s="121" customFormat="1" ht="88.5" customHeight="1" x14ac:dyDescent="0.3">
      <c r="E6129" s="136"/>
    </row>
    <row r="6130" spans="5:5" s="121" customFormat="1" ht="88.5" customHeight="1" x14ac:dyDescent="0.3">
      <c r="E6130" s="136"/>
    </row>
    <row r="6131" spans="5:5" s="121" customFormat="1" ht="88.5" customHeight="1" x14ac:dyDescent="0.3">
      <c r="E6131" s="136"/>
    </row>
    <row r="6132" spans="5:5" s="121" customFormat="1" ht="88.5" customHeight="1" x14ac:dyDescent="0.3">
      <c r="E6132" s="136"/>
    </row>
    <row r="6133" spans="5:5" s="121" customFormat="1" ht="88.5" customHeight="1" x14ac:dyDescent="0.3">
      <c r="E6133" s="136"/>
    </row>
    <row r="6134" spans="5:5" s="121" customFormat="1" ht="88.5" customHeight="1" x14ac:dyDescent="0.3">
      <c r="E6134" s="136"/>
    </row>
    <row r="6135" spans="5:5" s="121" customFormat="1" ht="88.5" customHeight="1" x14ac:dyDescent="0.3">
      <c r="E6135" s="136"/>
    </row>
    <row r="6136" spans="5:5" s="121" customFormat="1" ht="88.5" customHeight="1" x14ac:dyDescent="0.3">
      <c r="E6136" s="136"/>
    </row>
    <row r="6137" spans="5:5" s="121" customFormat="1" ht="88.5" customHeight="1" x14ac:dyDescent="0.3">
      <c r="E6137" s="136"/>
    </row>
    <row r="6138" spans="5:5" s="121" customFormat="1" ht="88.5" customHeight="1" x14ac:dyDescent="0.3">
      <c r="E6138" s="136"/>
    </row>
    <row r="6139" spans="5:5" s="121" customFormat="1" ht="88.5" customHeight="1" x14ac:dyDescent="0.3">
      <c r="E6139" s="136"/>
    </row>
    <row r="6140" spans="5:5" s="121" customFormat="1" ht="88.5" customHeight="1" x14ac:dyDescent="0.3">
      <c r="E6140" s="136"/>
    </row>
    <row r="6141" spans="5:5" s="121" customFormat="1" ht="88.5" customHeight="1" x14ac:dyDescent="0.3">
      <c r="E6141" s="136"/>
    </row>
    <row r="6142" spans="5:5" s="121" customFormat="1" ht="88.5" customHeight="1" x14ac:dyDescent="0.3">
      <c r="E6142" s="136"/>
    </row>
    <row r="6143" spans="5:5" s="121" customFormat="1" ht="88.5" customHeight="1" x14ac:dyDescent="0.3">
      <c r="E6143" s="136"/>
    </row>
    <row r="6144" spans="5:5" s="121" customFormat="1" ht="88.5" customHeight="1" x14ac:dyDescent="0.3">
      <c r="E6144" s="136"/>
    </row>
    <row r="6145" spans="5:5" s="121" customFormat="1" ht="88.5" customHeight="1" x14ac:dyDescent="0.3">
      <c r="E6145" s="136"/>
    </row>
    <row r="6146" spans="5:5" s="121" customFormat="1" ht="88.5" customHeight="1" x14ac:dyDescent="0.3">
      <c r="E6146" s="136"/>
    </row>
    <row r="6147" spans="5:5" s="121" customFormat="1" ht="88.5" customHeight="1" x14ac:dyDescent="0.3">
      <c r="E6147" s="136"/>
    </row>
    <row r="6148" spans="5:5" s="121" customFormat="1" ht="88.5" customHeight="1" x14ac:dyDescent="0.3">
      <c r="E6148" s="136"/>
    </row>
    <row r="6149" spans="5:5" s="121" customFormat="1" ht="88.5" customHeight="1" x14ac:dyDescent="0.3">
      <c r="E6149" s="136"/>
    </row>
    <row r="6150" spans="5:5" s="121" customFormat="1" ht="88.5" customHeight="1" x14ac:dyDescent="0.3">
      <c r="E6150" s="136"/>
    </row>
    <row r="6151" spans="5:5" s="121" customFormat="1" ht="88.5" customHeight="1" x14ac:dyDescent="0.3">
      <c r="E6151" s="136"/>
    </row>
    <row r="6152" spans="5:5" s="121" customFormat="1" ht="88.5" customHeight="1" x14ac:dyDescent="0.3">
      <c r="E6152" s="136"/>
    </row>
    <row r="6153" spans="5:5" s="121" customFormat="1" ht="88.5" customHeight="1" x14ac:dyDescent="0.3">
      <c r="E6153" s="136"/>
    </row>
    <row r="6154" spans="5:5" s="121" customFormat="1" ht="88.5" customHeight="1" x14ac:dyDescent="0.3">
      <c r="E6154" s="136"/>
    </row>
    <row r="6155" spans="5:5" s="121" customFormat="1" ht="88.5" customHeight="1" x14ac:dyDescent="0.3">
      <c r="E6155" s="136"/>
    </row>
    <row r="6156" spans="5:5" s="121" customFormat="1" ht="88.5" customHeight="1" x14ac:dyDescent="0.3">
      <c r="E6156" s="136"/>
    </row>
    <row r="6157" spans="5:5" s="121" customFormat="1" ht="88.5" customHeight="1" x14ac:dyDescent="0.3">
      <c r="E6157" s="136"/>
    </row>
    <row r="6158" spans="5:5" s="121" customFormat="1" ht="88.5" customHeight="1" x14ac:dyDescent="0.3">
      <c r="E6158" s="136"/>
    </row>
    <row r="6159" spans="5:5" s="121" customFormat="1" ht="88.5" customHeight="1" x14ac:dyDescent="0.3">
      <c r="E6159" s="136"/>
    </row>
    <row r="6160" spans="5:5" s="121" customFormat="1" ht="88.5" customHeight="1" x14ac:dyDescent="0.3">
      <c r="E6160" s="136"/>
    </row>
    <row r="6161" spans="5:5" s="121" customFormat="1" ht="88.5" customHeight="1" x14ac:dyDescent="0.3">
      <c r="E6161" s="136"/>
    </row>
    <row r="6162" spans="5:5" s="121" customFormat="1" ht="88.5" customHeight="1" x14ac:dyDescent="0.3">
      <c r="E6162" s="136"/>
    </row>
    <row r="6163" spans="5:5" s="121" customFormat="1" ht="88.5" customHeight="1" x14ac:dyDescent="0.3">
      <c r="E6163" s="136"/>
    </row>
    <row r="6164" spans="5:5" s="121" customFormat="1" ht="88.5" customHeight="1" x14ac:dyDescent="0.3">
      <c r="E6164" s="136"/>
    </row>
    <row r="6165" spans="5:5" s="121" customFormat="1" ht="88.5" customHeight="1" x14ac:dyDescent="0.3">
      <c r="E6165" s="136"/>
    </row>
    <row r="6166" spans="5:5" s="121" customFormat="1" ht="88.5" customHeight="1" x14ac:dyDescent="0.3">
      <c r="E6166" s="136"/>
    </row>
    <row r="6167" spans="5:5" s="121" customFormat="1" ht="88.5" customHeight="1" x14ac:dyDescent="0.3">
      <c r="E6167" s="136"/>
    </row>
    <row r="6168" spans="5:5" s="121" customFormat="1" ht="88.5" customHeight="1" x14ac:dyDescent="0.3">
      <c r="E6168" s="136"/>
    </row>
    <row r="6169" spans="5:5" s="121" customFormat="1" ht="88.5" customHeight="1" x14ac:dyDescent="0.3">
      <c r="E6169" s="136"/>
    </row>
    <row r="6170" spans="5:5" s="121" customFormat="1" ht="88.5" customHeight="1" x14ac:dyDescent="0.3">
      <c r="E6170" s="136"/>
    </row>
    <row r="6171" spans="5:5" s="121" customFormat="1" ht="88.5" customHeight="1" x14ac:dyDescent="0.3">
      <c r="E6171" s="136"/>
    </row>
    <row r="6172" spans="5:5" s="121" customFormat="1" ht="88.5" customHeight="1" x14ac:dyDescent="0.3">
      <c r="E6172" s="136"/>
    </row>
    <row r="6173" spans="5:5" s="121" customFormat="1" ht="88.5" customHeight="1" x14ac:dyDescent="0.3">
      <c r="E6173" s="136"/>
    </row>
    <row r="6174" spans="5:5" s="121" customFormat="1" ht="88.5" customHeight="1" x14ac:dyDescent="0.3">
      <c r="E6174" s="136"/>
    </row>
    <row r="6175" spans="5:5" s="121" customFormat="1" ht="88.5" customHeight="1" x14ac:dyDescent="0.3">
      <c r="E6175" s="136"/>
    </row>
    <row r="6176" spans="5:5" s="121" customFormat="1" ht="88.5" customHeight="1" x14ac:dyDescent="0.3">
      <c r="E6176" s="136"/>
    </row>
    <row r="6177" spans="5:5" s="121" customFormat="1" ht="88.5" customHeight="1" x14ac:dyDescent="0.3">
      <c r="E6177" s="136"/>
    </row>
    <row r="6178" spans="5:5" s="121" customFormat="1" ht="88.5" customHeight="1" x14ac:dyDescent="0.3">
      <c r="E6178" s="136"/>
    </row>
    <row r="6179" spans="5:5" s="121" customFormat="1" ht="88.5" customHeight="1" x14ac:dyDescent="0.3">
      <c r="E6179" s="136"/>
    </row>
    <row r="6180" spans="5:5" s="121" customFormat="1" ht="88.5" customHeight="1" x14ac:dyDescent="0.3">
      <c r="E6180" s="136"/>
    </row>
    <row r="6181" spans="5:5" s="121" customFormat="1" ht="88.5" customHeight="1" x14ac:dyDescent="0.3">
      <c r="E6181" s="136"/>
    </row>
    <row r="6182" spans="5:5" s="121" customFormat="1" ht="88.5" customHeight="1" x14ac:dyDescent="0.3">
      <c r="E6182" s="136"/>
    </row>
    <row r="6183" spans="5:5" s="121" customFormat="1" ht="88.5" customHeight="1" x14ac:dyDescent="0.3">
      <c r="E6183" s="136"/>
    </row>
    <row r="6184" spans="5:5" s="121" customFormat="1" ht="88.5" customHeight="1" x14ac:dyDescent="0.3">
      <c r="E6184" s="136"/>
    </row>
    <row r="6185" spans="5:5" s="121" customFormat="1" ht="88.5" customHeight="1" x14ac:dyDescent="0.3">
      <c r="E6185" s="136"/>
    </row>
    <row r="6186" spans="5:5" s="121" customFormat="1" ht="88.5" customHeight="1" x14ac:dyDescent="0.3">
      <c r="E6186" s="136"/>
    </row>
    <row r="6187" spans="5:5" s="121" customFormat="1" ht="88.5" customHeight="1" x14ac:dyDescent="0.3">
      <c r="E6187" s="136"/>
    </row>
    <row r="6188" spans="5:5" s="121" customFormat="1" ht="88.5" customHeight="1" x14ac:dyDescent="0.3">
      <c r="E6188" s="136"/>
    </row>
    <row r="6189" spans="5:5" s="121" customFormat="1" ht="88.5" customHeight="1" x14ac:dyDescent="0.3">
      <c r="E6189" s="136"/>
    </row>
    <row r="6190" spans="5:5" s="121" customFormat="1" ht="88.5" customHeight="1" x14ac:dyDescent="0.3">
      <c r="E6190" s="136"/>
    </row>
    <row r="6191" spans="5:5" s="121" customFormat="1" ht="88.5" customHeight="1" x14ac:dyDescent="0.3">
      <c r="E6191" s="136"/>
    </row>
    <row r="6192" spans="5:5" s="121" customFormat="1" ht="88.5" customHeight="1" x14ac:dyDescent="0.3">
      <c r="E6192" s="136"/>
    </row>
    <row r="6193" spans="5:5" s="121" customFormat="1" ht="88.5" customHeight="1" x14ac:dyDescent="0.3">
      <c r="E6193" s="136"/>
    </row>
    <row r="6194" spans="5:5" s="121" customFormat="1" ht="88.5" customHeight="1" x14ac:dyDescent="0.3">
      <c r="E6194" s="136"/>
    </row>
    <row r="6195" spans="5:5" s="121" customFormat="1" ht="88.5" customHeight="1" x14ac:dyDescent="0.3">
      <c r="E6195" s="136"/>
    </row>
    <row r="6196" spans="5:5" s="121" customFormat="1" ht="88.5" customHeight="1" x14ac:dyDescent="0.3">
      <c r="E6196" s="136"/>
    </row>
    <row r="6197" spans="5:5" s="121" customFormat="1" ht="88.5" customHeight="1" x14ac:dyDescent="0.3">
      <c r="E6197" s="136"/>
    </row>
    <row r="6198" spans="5:5" s="121" customFormat="1" ht="88.5" customHeight="1" x14ac:dyDescent="0.3">
      <c r="E6198" s="136"/>
    </row>
    <row r="6199" spans="5:5" s="121" customFormat="1" ht="88.5" customHeight="1" x14ac:dyDescent="0.3">
      <c r="E6199" s="136"/>
    </row>
    <row r="6200" spans="5:5" s="121" customFormat="1" ht="88.5" customHeight="1" x14ac:dyDescent="0.3">
      <c r="E6200" s="136"/>
    </row>
    <row r="6201" spans="5:5" s="121" customFormat="1" ht="88.5" customHeight="1" x14ac:dyDescent="0.3">
      <c r="E6201" s="136"/>
    </row>
    <row r="6202" spans="5:5" s="121" customFormat="1" ht="88.5" customHeight="1" x14ac:dyDescent="0.3">
      <c r="E6202" s="136"/>
    </row>
    <row r="6203" spans="5:5" s="121" customFormat="1" ht="88.5" customHeight="1" x14ac:dyDescent="0.3">
      <c r="E6203" s="136"/>
    </row>
    <row r="6204" spans="5:5" s="121" customFormat="1" ht="88.5" customHeight="1" x14ac:dyDescent="0.3">
      <c r="E6204" s="136"/>
    </row>
    <row r="6205" spans="5:5" s="121" customFormat="1" ht="88.5" customHeight="1" x14ac:dyDescent="0.3">
      <c r="E6205" s="136"/>
    </row>
    <row r="6206" spans="5:5" s="121" customFormat="1" ht="88.5" customHeight="1" x14ac:dyDescent="0.3">
      <c r="E6206" s="136"/>
    </row>
    <row r="6207" spans="5:5" s="121" customFormat="1" ht="88.5" customHeight="1" x14ac:dyDescent="0.3">
      <c r="E6207" s="136"/>
    </row>
    <row r="6208" spans="5:5" s="121" customFormat="1" ht="88.5" customHeight="1" x14ac:dyDescent="0.3">
      <c r="E6208" s="136"/>
    </row>
    <row r="6209" spans="5:5" s="121" customFormat="1" ht="88.5" customHeight="1" x14ac:dyDescent="0.3">
      <c r="E6209" s="136"/>
    </row>
    <row r="6210" spans="5:5" s="121" customFormat="1" ht="88.5" customHeight="1" x14ac:dyDescent="0.3">
      <c r="E6210" s="136"/>
    </row>
    <row r="6211" spans="5:5" s="121" customFormat="1" ht="88.5" customHeight="1" x14ac:dyDescent="0.3">
      <c r="E6211" s="136"/>
    </row>
    <row r="6212" spans="5:5" s="121" customFormat="1" ht="88.5" customHeight="1" x14ac:dyDescent="0.3">
      <c r="E6212" s="136"/>
    </row>
    <row r="6213" spans="5:5" s="121" customFormat="1" ht="88.5" customHeight="1" x14ac:dyDescent="0.3">
      <c r="E6213" s="136"/>
    </row>
    <row r="6214" spans="5:5" s="121" customFormat="1" ht="88.5" customHeight="1" x14ac:dyDescent="0.3">
      <c r="E6214" s="136"/>
    </row>
    <row r="6215" spans="5:5" s="121" customFormat="1" ht="88.5" customHeight="1" x14ac:dyDescent="0.3">
      <c r="E6215" s="136"/>
    </row>
    <row r="6216" spans="5:5" s="121" customFormat="1" ht="88.5" customHeight="1" x14ac:dyDescent="0.3">
      <c r="E6216" s="136"/>
    </row>
    <row r="6217" spans="5:5" s="121" customFormat="1" ht="88.5" customHeight="1" x14ac:dyDescent="0.3">
      <c r="E6217" s="136"/>
    </row>
    <row r="6218" spans="5:5" s="121" customFormat="1" ht="88.5" customHeight="1" x14ac:dyDescent="0.3">
      <c r="E6218" s="136"/>
    </row>
    <row r="6219" spans="5:5" s="121" customFormat="1" ht="88.5" customHeight="1" x14ac:dyDescent="0.3">
      <c r="E6219" s="136"/>
    </row>
    <row r="6220" spans="5:5" s="121" customFormat="1" ht="88.5" customHeight="1" x14ac:dyDescent="0.3">
      <c r="E6220" s="136"/>
    </row>
    <row r="6221" spans="5:5" s="121" customFormat="1" ht="88.5" customHeight="1" x14ac:dyDescent="0.3">
      <c r="E6221" s="136"/>
    </row>
    <row r="6222" spans="5:5" s="121" customFormat="1" ht="88.5" customHeight="1" x14ac:dyDescent="0.3">
      <c r="E6222" s="136"/>
    </row>
    <row r="6223" spans="5:5" s="121" customFormat="1" ht="88.5" customHeight="1" x14ac:dyDescent="0.3">
      <c r="E6223" s="136"/>
    </row>
    <row r="6224" spans="5:5" s="121" customFormat="1" ht="88.5" customHeight="1" x14ac:dyDescent="0.3">
      <c r="E6224" s="136"/>
    </row>
    <row r="6225" spans="5:5" s="121" customFormat="1" ht="88.5" customHeight="1" x14ac:dyDescent="0.3">
      <c r="E6225" s="136"/>
    </row>
    <row r="6226" spans="5:5" s="121" customFormat="1" ht="88.5" customHeight="1" x14ac:dyDescent="0.3">
      <c r="E6226" s="136"/>
    </row>
    <row r="6227" spans="5:5" s="121" customFormat="1" ht="88.5" customHeight="1" x14ac:dyDescent="0.3">
      <c r="E6227" s="136"/>
    </row>
    <row r="6228" spans="5:5" s="121" customFormat="1" ht="88.5" customHeight="1" x14ac:dyDescent="0.3">
      <c r="E6228" s="136"/>
    </row>
    <row r="6229" spans="5:5" s="121" customFormat="1" ht="88.5" customHeight="1" x14ac:dyDescent="0.3">
      <c r="E6229" s="136"/>
    </row>
    <row r="6230" spans="5:5" s="121" customFormat="1" ht="88.5" customHeight="1" x14ac:dyDescent="0.3">
      <c r="E6230" s="136"/>
    </row>
    <row r="6231" spans="5:5" s="121" customFormat="1" ht="88.5" customHeight="1" x14ac:dyDescent="0.3">
      <c r="E6231" s="136"/>
    </row>
    <row r="6232" spans="5:5" s="121" customFormat="1" ht="88.5" customHeight="1" x14ac:dyDescent="0.3">
      <c r="E6232" s="136"/>
    </row>
    <row r="6233" spans="5:5" s="121" customFormat="1" ht="88.5" customHeight="1" x14ac:dyDescent="0.3">
      <c r="E6233" s="136"/>
    </row>
    <row r="6234" spans="5:5" s="121" customFormat="1" ht="88.5" customHeight="1" x14ac:dyDescent="0.3">
      <c r="E6234" s="136"/>
    </row>
    <row r="6235" spans="5:5" s="121" customFormat="1" ht="88.5" customHeight="1" x14ac:dyDescent="0.3">
      <c r="E6235" s="136"/>
    </row>
    <row r="6236" spans="5:5" s="121" customFormat="1" ht="88.5" customHeight="1" x14ac:dyDescent="0.3">
      <c r="E6236" s="136"/>
    </row>
    <row r="6237" spans="5:5" s="121" customFormat="1" ht="88.5" customHeight="1" x14ac:dyDescent="0.3">
      <c r="E6237" s="136"/>
    </row>
    <row r="6238" spans="5:5" s="121" customFormat="1" ht="88.5" customHeight="1" x14ac:dyDescent="0.3">
      <c r="E6238" s="136"/>
    </row>
    <row r="6239" spans="5:5" s="121" customFormat="1" ht="88.5" customHeight="1" x14ac:dyDescent="0.3">
      <c r="E6239" s="136"/>
    </row>
    <row r="6240" spans="5:5" s="121" customFormat="1" ht="88.5" customHeight="1" x14ac:dyDescent="0.3">
      <c r="E6240" s="136"/>
    </row>
    <row r="6241" spans="5:5" s="121" customFormat="1" ht="88.5" customHeight="1" x14ac:dyDescent="0.3">
      <c r="E6241" s="136"/>
    </row>
    <row r="6242" spans="5:5" s="121" customFormat="1" ht="88.5" customHeight="1" x14ac:dyDescent="0.3">
      <c r="E6242" s="136"/>
    </row>
    <row r="6243" spans="5:5" s="121" customFormat="1" ht="88.5" customHeight="1" x14ac:dyDescent="0.3">
      <c r="E6243" s="136"/>
    </row>
    <row r="6244" spans="5:5" s="121" customFormat="1" ht="88.5" customHeight="1" x14ac:dyDescent="0.3">
      <c r="E6244" s="136"/>
    </row>
    <row r="6245" spans="5:5" s="121" customFormat="1" ht="88.5" customHeight="1" x14ac:dyDescent="0.3">
      <c r="E6245" s="136"/>
    </row>
    <row r="6246" spans="5:5" s="121" customFormat="1" ht="88.5" customHeight="1" x14ac:dyDescent="0.3">
      <c r="E6246" s="136"/>
    </row>
    <row r="6247" spans="5:5" s="121" customFormat="1" ht="88.5" customHeight="1" x14ac:dyDescent="0.3">
      <c r="E6247" s="136"/>
    </row>
    <row r="6248" spans="5:5" s="121" customFormat="1" ht="88.5" customHeight="1" x14ac:dyDescent="0.3">
      <c r="E6248" s="136"/>
    </row>
    <row r="6249" spans="5:5" s="121" customFormat="1" ht="88.5" customHeight="1" x14ac:dyDescent="0.3">
      <c r="E6249" s="136"/>
    </row>
    <row r="6250" spans="5:5" s="121" customFormat="1" ht="88.5" customHeight="1" x14ac:dyDescent="0.3">
      <c r="E6250" s="136"/>
    </row>
    <row r="6251" spans="5:5" s="121" customFormat="1" ht="88.5" customHeight="1" x14ac:dyDescent="0.3">
      <c r="E6251" s="136"/>
    </row>
    <row r="6252" spans="5:5" s="121" customFormat="1" ht="88.5" customHeight="1" x14ac:dyDescent="0.3">
      <c r="E6252" s="136"/>
    </row>
    <row r="6253" spans="5:5" s="121" customFormat="1" ht="88.5" customHeight="1" x14ac:dyDescent="0.3">
      <c r="E6253" s="136"/>
    </row>
    <row r="6254" spans="5:5" s="121" customFormat="1" ht="88.5" customHeight="1" x14ac:dyDescent="0.3">
      <c r="E6254" s="136"/>
    </row>
    <row r="6255" spans="5:5" s="121" customFormat="1" ht="88.5" customHeight="1" x14ac:dyDescent="0.3">
      <c r="E6255" s="136"/>
    </row>
    <row r="6256" spans="5:5" s="121" customFormat="1" ht="88.5" customHeight="1" x14ac:dyDescent="0.3">
      <c r="E6256" s="136"/>
    </row>
    <row r="6257" spans="5:5" s="121" customFormat="1" ht="88.5" customHeight="1" x14ac:dyDescent="0.3">
      <c r="E6257" s="136"/>
    </row>
    <row r="6258" spans="5:5" s="121" customFormat="1" ht="88.5" customHeight="1" x14ac:dyDescent="0.3">
      <c r="E6258" s="136"/>
    </row>
    <row r="6259" spans="5:5" s="121" customFormat="1" ht="88.5" customHeight="1" x14ac:dyDescent="0.3">
      <c r="E6259" s="136"/>
    </row>
    <row r="6260" spans="5:5" s="121" customFormat="1" ht="88.5" customHeight="1" x14ac:dyDescent="0.3">
      <c r="E6260" s="136"/>
    </row>
    <row r="6261" spans="5:5" s="121" customFormat="1" ht="88.5" customHeight="1" x14ac:dyDescent="0.3">
      <c r="E6261" s="136"/>
    </row>
    <row r="6262" spans="5:5" s="121" customFormat="1" ht="88.5" customHeight="1" x14ac:dyDescent="0.3">
      <c r="E6262" s="136"/>
    </row>
    <row r="6263" spans="5:5" s="121" customFormat="1" ht="88.5" customHeight="1" x14ac:dyDescent="0.3">
      <c r="E6263" s="136"/>
    </row>
    <row r="6264" spans="5:5" s="121" customFormat="1" ht="88.5" customHeight="1" x14ac:dyDescent="0.3">
      <c r="E6264" s="136"/>
    </row>
    <row r="6265" spans="5:5" s="121" customFormat="1" ht="88.5" customHeight="1" x14ac:dyDescent="0.3">
      <c r="E6265" s="136"/>
    </row>
    <row r="6266" spans="5:5" s="121" customFormat="1" ht="88.5" customHeight="1" x14ac:dyDescent="0.3">
      <c r="E6266" s="136"/>
    </row>
    <row r="6267" spans="5:5" s="121" customFormat="1" ht="88.5" customHeight="1" x14ac:dyDescent="0.3">
      <c r="E6267" s="136"/>
    </row>
    <row r="6268" spans="5:5" s="121" customFormat="1" ht="88.5" customHeight="1" x14ac:dyDescent="0.3">
      <c r="E6268" s="136"/>
    </row>
    <row r="6269" spans="5:5" s="121" customFormat="1" ht="88.5" customHeight="1" x14ac:dyDescent="0.3">
      <c r="E6269" s="136"/>
    </row>
    <row r="6270" spans="5:5" s="121" customFormat="1" ht="88.5" customHeight="1" x14ac:dyDescent="0.3">
      <c r="E6270" s="136"/>
    </row>
    <row r="6271" spans="5:5" s="121" customFormat="1" ht="88.5" customHeight="1" x14ac:dyDescent="0.3">
      <c r="E6271" s="136"/>
    </row>
    <row r="6272" spans="5:5" s="121" customFormat="1" ht="88.5" customHeight="1" x14ac:dyDescent="0.3">
      <c r="E6272" s="136"/>
    </row>
    <row r="6273" spans="5:5" s="121" customFormat="1" ht="88.5" customHeight="1" x14ac:dyDescent="0.3">
      <c r="E6273" s="136"/>
    </row>
    <row r="6274" spans="5:5" s="121" customFormat="1" ht="88.5" customHeight="1" x14ac:dyDescent="0.3">
      <c r="E6274" s="136"/>
    </row>
    <row r="6275" spans="5:5" s="121" customFormat="1" ht="88.5" customHeight="1" x14ac:dyDescent="0.3">
      <c r="E6275" s="136"/>
    </row>
    <row r="6276" spans="5:5" s="121" customFormat="1" ht="88.5" customHeight="1" x14ac:dyDescent="0.3">
      <c r="E6276" s="136"/>
    </row>
    <row r="6277" spans="5:5" s="121" customFormat="1" ht="88.5" customHeight="1" x14ac:dyDescent="0.3">
      <c r="E6277" s="136"/>
    </row>
    <row r="6278" spans="5:5" s="121" customFormat="1" ht="88.5" customHeight="1" x14ac:dyDescent="0.3">
      <c r="E6278" s="136"/>
    </row>
    <row r="6279" spans="5:5" s="121" customFormat="1" ht="88.5" customHeight="1" x14ac:dyDescent="0.3">
      <c r="E6279" s="136"/>
    </row>
    <row r="6280" spans="5:5" s="121" customFormat="1" ht="88.5" customHeight="1" x14ac:dyDescent="0.3">
      <c r="E6280" s="136"/>
    </row>
    <row r="6281" spans="5:5" s="121" customFormat="1" ht="88.5" customHeight="1" x14ac:dyDescent="0.3">
      <c r="E6281" s="136"/>
    </row>
    <row r="6282" spans="5:5" s="121" customFormat="1" ht="88.5" customHeight="1" x14ac:dyDescent="0.3">
      <c r="E6282" s="136"/>
    </row>
    <row r="6283" spans="5:5" s="121" customFormat="1" ht="88.5" customHeight="1" x14ac:dyDescent="0.3">
      <c r="E6283" s="136"/>
    </row>
    <row r="6284" spans="5:5" s="121" customFormat="1" ht="88.5" customHeight="1" x14ac:dyDescent="0.3">
      <c r="E6284" s="136"/>
    </row>
    <row r="6285" spans="5:5" s="121" customFormat="1" ht="88.5" customHeight="1" x14ac:dyDescent="0.3">
      <c r="E6285" s="136"/>
    </row>
    <row r="6286" spans="5:5" s="121" customFormat="1" ht="88.5" customHeight="1" x14ac:dyDescent="0.3">
      <c r="E6286" s="136"/>
    </row>
    <row r="6287" spans="5:5" s="121" customFormat="1" ht="88.5" customHeight="1" x14ac:dyDescent="0.3">
      <c r="E6287" s="136"/>
    </row>
    <row r="6288" spans="5:5" s="121" customFormat="1" ht="88.5" customHeight="1" x14ac:dyDescent="0.3">
      <c r="E6288" s="136"/>
    </row>
    <row r="6289" spans="5:5" s="121" customFormat="1" ht="88.5" customHeight="1" x14ac:dyDescent="0.3">
      <c r="E6289" s="136"/>
    </row>
    <row r="6290" spans="5:5" s="121" customFormat="1" ht="88.5" customHeight="1" x14ac:dyDescent="0.3">
      <c r="E6290" s="136"/>
    </row>
    <row r="6291" spans="5:5" s="121" customFormat="1" ht="88.5" customHeight="1" x14ac:dyDescent="0.3">
      <c r="E6291" s="136"/>
    </row>
    <row r="6292" spans="5:5" s="121" customFormat="1" ht="88.5" customHeight="1" x14ac:dyDescent="0.3">
      <c r="E6292" s="136"/>
    </row>
    <row r="6293" spans="5:5" s="121" customFormat="1" ht="88.5" customHeight="1" x14ac:dyDescent="0.3">
      <c r="E6293" s="136"/>
    </row>
    <row r="6294" spans="5:5" s="121" customFormat="1" ht="88.5" customHeight="1" x14ac:dyDescent="0.3">
      <c r="E6294" s="136"/>
    </row>
    <row r="6295" spans="5:5" s="121" customFormat="1" ht="88.5" customHeight="1" x14ac:dyDescent="0.3">
      <c r="E6295" s="136"/>
    </row>
    <row r="6296" spans="5:5" s="121" customFormat="1" ht="88.5" customHeight="1" x14ac:dyDescent="0.3">
      <c r="E6296" s="136"/>
    </row>
    <row r="6297" spans="5:5" s="121" customFormat="1" ht="88.5" customHeight="1" x14ac:dyDescent="0.3">
      <c r="E6297" s="136"/>
    </row>
    <row r="6298" spans="5:5" s="121" customFormat="1" ht="88.5" customHeight="1" x14ac:dyDescent="0.3">
      <c r="E6298" s="136"/>
    </row>
    <row r="6299" spans="5:5" s="121" customFormat="1" ht="88.5" customHeight="1" x14ac:dyDescent="0.3">
      <c r="E6299" s="136"/>
    </row>
    <row r="6300" spans="5:5" s="121" customFormat="1" ht="88.5" customHeight="1" x14ac:dyDescent="0.3">
      <c r="E6300" s="136"/>
    </row>
    <row r="6301" spans="5:5" s="121" customFormat="1" ht="88.5" customHeight="1" x14ac:dyDescent="0.3">
      <c r="E6301" s="136"/>
    </row>
    <row r="6302" spans="5:5" s="121" customFormat="1" ht="88.5" customHeight="1" x14ac:dyDescent="0.3">
      <c r="E6302" s="136"/>
    </row>
    <row r="6303" spans="5:5" s="121" customFormat="1" ht="88.5" customHeight="1" x14ac:dyDescent="0.3">
      <c r="E6303" s="136"/>
    </row>
    <row r="6304" spans="5:5" s="121" customFormat="1" ht="88.5" customHeight="1" x14ac:dyDescent="0.3">
      <c r="E6304" s="136"/>
    </row>
    <row r="6305" spans="5:5" s="121" customFormat="1" ht="88.5" customHeight="1" x14ac:dyDescent="0.3">
      <c r="E6305" s="136"/>
    </row>
    <row r="6306" spans="5:5" s="121" customFormat="1" ht="88.5" customHeight="1" x14ac:dyDescent="0.3">
      <c r="E6306" s="136"/>
    </row>
    <row r="6307" spans="5:5" s="121" customFormat="1" ht="88.5" customHeight="1" x14ac:dyDescent="0.3">
      <c r="E6307" s="136"/>
    </row>
    <row r="6308" spans="5:5" s="121" customFormat="1" ht="88.5" customHeight="1" x14ac:dyDescent="0.3">
      <c r="E6308" s="136"/>
    </row>
    <row r="6309" spans="5:5" s="121" customFormat="1" ht="88.5" customHeight="1" x14ac:dyDescent="0.3">
      <c r="E6309" s="136"/>
    </row>
    <row r="6310" spans="5:5" s="121" customFormat="1" ht="88.5" customHeight="1" x14ac:dyDescent="0.3">
      <c r="E6310" s="136"/>
    </row>
    <row r="6311" spans="5:5" s="121" customFormat="1" ht="88.5" customHeight="1" x14ac:dyDescent="0.3">
      <c r="E6311" s="136"/>
    </row>
    <row r="6312" spans="5:5" s="121" customFormat="1" ht="88.5" customHeight="1" x14ac:dyDescent="0.3">
      <c r="E6312" s="136"/>
    </row>
    <row r="6313" spans="5:5" s="121" customFormat="1" ht="88.5" customHeight="1" x14ac:dyDescent="0.3">
      <c r="E6313" s="136"/>
    </row>
    <row r="6314" spans="5:5" s="121" customFormat="1" ht="88.5" customHeight="1" x14ac:dyDescent="0.3">
      <c r="E6314" s="136"/>
    </row>
    <row r="6315" spans="5:5" s="121" customFormat="1" ht="88.5" customHeight="1" x14ac:dyDescent="0.3">
      <c r="E6315" s="136"/>
    </row>
    <row r="6316" spans="5:5" s="121" customFormat="1" ht="88.5" customHeight="1" x14ac:dyDescent="0.3">
      <c r="E6316" s="136"/>
    </row>
    <row r="6317" spans="5:5" s="121" customFormat="1" ht="88.5" customHeight="1" x14ac:dyDescent="0.3">
      <c r="E6317" s="136"/>
    </row>
    <row r="6318" spans="5:5" s="121" customFormat="1" ht="88.5" customHeight="1" x14ac:dyDescent="0.3">
      <c r="E6318" s="136"/>
    </row>
    <row r="6319" spans="5:5" s="121" customFormat="1" ht="88.5" customHeight="1" x14ac:dyDescent="0.3">
      <c r="E6319" s="136"/>
    </row>
    <row r="6320" spans="5:5" s="121" customFormat="1" ht="88.5" customHeight="1" x14ac:dyDescent="0.3">
      <c r="E6320" s="136"/>
    </row>
    <row r="6321" spans="5:5" s="121" customFormat="1" ht="88.5" customHeight="1" x14ac:dyDescent="0.3">
      <c r="E6321" s="136"/>
    </row>
    <row r="6322" spans="5:5" s="121" customFormat="1" ht="88.5" customHeight="1" x14ac:dyDescent="0.3">
      <c r="E6322" s="136"/>
    </row>
    <row r="6323" spans="5:5" s="121" customFormat="1" ht="88.5" customHeight="1" x14ac:dyDescent="0.3">
      <c r="E6323" s="136"/>
    </row>
    <row r="6324" spans="5:5" s="121" customFormat="1" ht="88.5" customHeight="1" x14ac:dyDescent="0.3">
      <c r="E6324" s="136"/>
    </row>
    <row r="6325" spans="5:5" s="121" customFormat="1" ht="88.5" customHeight="1" x14ac:dyDescent="0.3">
      <c r="E6325" s="136"/>
    </row>
    <row r="6326" spans="5:5" s="121" customFormat="1" ht="88.5" customHeight="1" x14ac:dyDescent="0.3">
      <c r="E6326" s="136"/>
    </row>
    <row r="6327" spans="5:5" s="121" customFormat="1" ht="88.5" customHeight="1" x14ac:dyDescent="0.3">
      <c r="E6327" s="136"/>
    </row>
    <row r="6328" spans="5:5" s="121" customFormat="1" ht="88.5" customHeight="1" x14ac:dyDescent="0.3">
      <c r="E6328" s="136"/>
    </row>
    <row r="6329" spans="5:5" s="121" customFormat="1" ht="88.5" customHeight="1" x14ac:dyDescent="0.3">
      <c r="E6329" s="136"/>
    </row>
    <row r="6330" spans="5:5" s="121" customFormat="1" ht="88.5" customHeight="1" x14ac:dyDescent="0.3">
      <c r="E6330" s="136"/>
    </row>
    <row r="6331" spans="5:5" s="121" customFormat="1" ht="88.5" customHeight="1" x14ac:dyDescent="0.3">
      <c r="E6331" s="136"/>
    </row>
    <row r="6332" spans="5:5" s="121" customFormat="1" ht="88.5" customHeight="1" x14ac:dyDescent="0.3">
      <c r="E6332" s="136"/>
    </row>
    <row r="6333" spans="5:5" s="121" customFormat="1" ht="88.5" customHeight="1" x14ac:dyDescent="0.3">
      <c r="E6333" s="136"/>
    </row>
    <row r="6334" spans="5:5" s="121" customFormat="1" ht="88.5" customHeight="1" x14ac:dyDescent="0.3">
      <c r="E6334" s="136"/>
    </row>
    <row r="6335" spans="5:5" s="121" customFormat="1" ht="88.5" customHeight="1" x14ac:dyDescent="0.3">
      <c r="E6335" s="136"/>
    </row>
    <row r="6336" spans="5:5" s="121" customFormat="1" ht="88.5" customHeight="1" x14ac:dyDescent="0.3">
      <c r="E6336" s="136"/>
    </row>
    <row r="6337" spans="5:5" s="121" customFormat="1" ht="88.5" customHeight="1" x14ac:dyDescent="0.3">
      <c r="E6337" s="136"/>
    </row>
    <row r="6338" spans="5:5" s="121" customFormat="1" ht="88.5" customHeight="1" x14ac:dyDescent="0.3">
      <c r="E6338" s="136"/>
    </row>
    <row r="6339" spans="5:5" s="121" customFormat="1" ht="88.5" customHeight="1" x14ac:dyDescent="0.3">
      <c r="E6339" s="136"/>
    </row>
    <row r="6340" spans="5:5" s="121" customFormat="1" ht="88.5" customHeight="1" x14ac:dyDescent="0.3">
      <c r="E6340" s="136"/>
    </row>
    <row r="6341" spans="5:5" s="121" customFormat="1" ht="88.5" customHeight="1" x14ac:dyDescent="0.3">
      <c r="E6341" s="136"/>
    </row>
    <row r="6342" spans="5:5" s="121" customFormat="1" ht="88.5" customHeight="1" x14ac:dyDescent="0.3">
      <c r="E6342" s="136"/>
    </row>
    <row r="6343" spans="5:5" s="121" customFormat="1" ht="88.5" customHeight="1" x14ac:dyDescent="0.3">
      <c r="E6343" s="136"/>
    </row>
    <row r="6344" spans="5:5" s="121" customFormat="1" ht="88.5" customHeight="1" x14ac:dyDescent="0.3">
      <c r="E6344" s="136"/>
    </row>
    <row r="6345" spans="5:5" s="121" customFormat="1" ht="88.5" customHeight="1" x14ac:dyDescent="0.3">
      <c r="E6345" s="136"/>
    </row>
    <row r="6346" spans="5:5" s="121" customFormat="1" ht="88.5" customHeight="1" x14ac:dyDescent="0.3">
      <c r="E6346" s="136"/>
    </row>
    <row r="6347" spans="5:5" s="121" customFormat="1" ht="88.5" customHeight="1" x14ac:dyDescent="0.3">
      <c r="E6347" s="136"/>
    </row>
    <row r="6348" spans="5:5" s="121" customFormat="1" ht="88.5" customHeight="1" x14ac:dyDescent="0.3">
      <c r="E6348" s="136"/>
    </row>
    <row r="6349" spans="5:5" s="121" customFormat="1" ht="88.5" customHeight="1" x14ac:dyDescent="0.3">
      <c r="E6349" s="136"/>
    </row>
    <row r="6350" spans="5:5" s="121" customFormat="1" ht="88.5" customHeight="1" x14ac:dyDescent="0.3">
      <c r="E6350" s="136"/>
    </row>
    <row r="6351" spans="5:5" s="121" customFormat="1" ht="88.5" customHeight="1" x14ac:dyDescent="0.3">
      <c r="E6351" s="136"/>
    </row>
    <row r="6352" spans="5:5" s="121" customFormat="1" ht="88.5" customHeight="1" x14ac:dyDescent="0.3">
      <c r="E6352" s="136"/>
    </row>
    <row r="6353" spans="5:5" s="121" customFormat="1" ht="88.5" customHeight="1" x14ac:dyDescent="0.3">
      <c r="E6353" s="136"/>
    </row>
    <row r="6354" spans="5:5" s="121" customFormat="1" ht="88.5" customHeight="1" x14ac:dyDescent="0.3">
      <c r="E6354" s="136"/>
    </row>
    <row r="6355" spans="5:5" s="121" customFormat="1" ht="88.5" customHeight="1" x14ac:dyDescent="0.3">
      <c r="E6355" s="136"/>
    </row>
    <row r="6356" spans="5:5" s="121" customFormat="1" ht="88.5" customHeight="1" x14ac:dyDescent="0.3">
      <c r="E6356" s="136"/>
    </row>
    <row r="6357" spans="5:5" s="121" customFormat="1" ht="88.5" customHeight="1" x14ac:dyDescent="0.3">
      <c r="E6357" s="136"/>
    </row>
    <row r="6358" spans="5:5" s="121" customFormat="1" ht="88.5" customHeight="1" x14ac:dyDescent="0.3">
      <c r="E6358" s="136"/>
    </row>
    <row r="6359" spans="5:5" s="121" customFormat="1" ht="88.5" customHeight="1" x14ac:dyDescent="0.3">
      <c r="E6359" s="136"/>
    </row>
    <row r="6360" spans="5:5" s="121" customFormat="1" ht="88.5" customHeight="1" x14ac:dyDescent="0.3">
      <c r="E6360" s="136"/>
    </row>
    <row r="6361" spans="5:5" s="121" customFormat="1" ht="88.5" customHeight="1" x14ac:dyDescent="0.3">
      <c r="E6361" s="136"/>
    </row>
    <row r="6362" spans="5:5" s="121" customFormat="1" ht="88.5" customHeight="1" x14ac:dyDescent="0.3">
      <c r="E6362" s="136"/>
    </row>
    <row r="6363" spans="5:5" s="121" customFormat="1" ht="88.5" customHeight="1" x14ac:dyDescent="0.3">
      <c r="E6363" s="136"/>
    </row>
    <row r="6364" spans="5:5" s="121" customFormat="1" ht="88.5" customHeight="1" x14ac:dyDescent="0.3">
      <c r="E6364" s="136"/>
    </row>
    <row r="6365" spans="5:5" s="121" customFormat="1" ht="88.5" customHeight="1" x14ac:dyDescent="0.3">
      <c r="E6365" s="136"/>
    </row>
    <row r="6366" spans="5:5" s="121" customFormat="1" ht="88.5" customHeight="1" x14ac:dyDescent="0.3">
      <c r="E6366" s="136"/>
    </row>
    <row r="6367" spans="5:5" s="121" customFormat="1" ht="88.5" customHeight="1" x14ac:dyDescent="0.3">
      <c r="E6367" s="136"/>
    </row>
    <row r="6368" spans="5:5" s="121" customFormat="1" ht="88.5" customHeight="1" x14ac:dyDescent="0.3">
      <c r="E6368" s="136"/>
    </row>
    <row r="6369" spans="5:5" s="121" customFormat="1" ht="88.5" customHeight="1" x14ac:dyDescent="0.3">
      <c r="E6369" s="136"/>
    </row>
    <row r="6370" spans="5:5" s="121" customFormat="1" ht="88.5" customHeight="1" x14ac:dyDescent="0.3">
      <c r="E6370" s="136"/>
    </row>
    <row r="6371" spans="5:5" s="121" customFormat="1" ht="88.5" customHeight="1" x14ac:dyDescent="0.3">
      <c r="E6371" s="136"/>
    </row>
    <row r="6372" spans="5:5" s="121" customFormat="1" ht="88.5" customHeight="1" x14ac:dyDescent="0.3">
      <c r="E6372" s="136"/>
    </row>
    <row r="6373" spans="5:5" s="121" customFormat="1" ht="88.5" customHeight="1" x14ac:dyDescent="0.3">
      <c r="E6373" s="136"/>
    </row>
    <row r="6374" spans="5:5" s="121" customFormat="1" ht="88.5" customHeight="1" x14ac:dyDescent="0.3">
      <c r="E6374" s="136"/>
    </row>
    <row r="6375" spans="5:5" s="121" customFormat="1" ht="88.5" customHeight="1" x14ac:dyDescent="0.3">
      <c r="E6375" s="136"/>
    </row>
    <row r="6376" spans="5:5" s="121" customFormat="1" ht="88.5" customHeight="1" x14ac:dyDescent="0.3">
      <c r="E6376" s="136"/>
    </row>
    <row r="6377" spans="5:5" s="121" customFormat="1" ht="88.5" customHeight="1" x14ac:dyDescent="0.3">
      <c r="E6377" s="136"/>
    </row>
    <row r="6378" spans="5:5" s="121" customFormat="1" ht="88.5" customHeight="1" x14ac:dyDescent="0.3">
      <c r="E6378" s="136"/>
    </row>
    <row r="6379" spans="5:5" s="121" customFormat="1" ht="88.5" customHeight="1" x14ac:dyDescent="0.3">
      <c r="E6379" s="136"/>
    </row>
    <row r="6380" spans="5:5" s="121" customFormat="1" ht="88.5" customHeight="1" x14ac:dyDescent="0.3">
      <c r="E6380" s="136"/>
    </row>
    <row r="6381" spans="5:5" s="121" customFormat="1" ht="88.5" customHeight="1" x14ac:dyDescent="0.3">
      <c r="E6381" s="136"/>
    </row>
    <row r="6382" spans="5:5" s="121" customFormat="1" ht="88.5" customHeight="1" x14ac:dyDescent="0.3">
      <c r="E6382" s="136"/>
    </row>
    <row r="6383" spans="5:5" s="121" customFormat="1" ht="88.5" customHeight="1" x14ac:dyDescent="0.3">
      <c r="E6383" s="136"/>
    </row>
    <row r="6384" spans="5:5" s="121" customFormat="1" ht="88.5" customHeight="1" x14ac:dyDescent="0.3">
      <c r="E6384" s="136"/>
    </row>
    <row r="6385" spans="5:5" s="121" customFormat="1" ht="88.5" customHeight="1" x14ac:dyDescent="0.3">
      <c r="E6385" s="136"/>
    </row>
    <row r="6386" spans="5:5" s="121" customFormat="1" ht="88.5" customHeight="1" x14ac:dyDescent="0.3">
      <c r="E6386" s="136"/>
    </row>
    <row r="6387" spans="5:5" s="121" customFormat="1" ht="88.5" customHeight="1" x14ac:dyDescent="0.3">
      <c r="E6387" s="136"/>
    </row>
    <row r="6388" spans="5:5" s="121" customFormat="1" ht="88.5" customHeight="1" x14ac:dyDescent="0.3">
      <c r="E6388" s="136"/>
    </row>
    <row r="6389" spans="5:5" s="121" customFormat="1" ht="88.5" customHeight="1" x14ac:dyDescent="0.3">
      <c r="E6389" s="136"/>
    </row>
    <row r="6390" spans="5:5" s="121" customFormat="1" ht="88.5" customHeight="1" x14ac:dyDescent="0.3">
      <c r="E6390" s="136"/>
    </row>
    <row r="6391" spans="5:5" s="121" customFormat="1" ht="88.5" customHeight="1" x14ac:dyDescent="0.3">
      <c r="E6391" s="136"/>
    </row>
    <row r="6392" spans="5:5" s="121" customFormat="1" ht="88.5" customHeight="1" x14ac:dyDescent="0.3">
      <c r="E6392" s="136"/>
    </row>
    <row r="6393" spans="5:5" s="121" customFormat="1" ht="88.5" customHeight="1" x14ac:dyDescent="0.3">
      <c r="E6393" s="136"/>
    </row>
    <row r="6394" spans="5:5" s="121" customFormat="1" ht="88.5" customHeight="1" x14ac:dyDescent="0.3">
      <c r="E6394" s="136"/>
    </row>
    <row r="6395" spans="5:5" s="121" customFormat="1" ht="88.5" customHeight="1" x14ac:dyDescent="0.3">
      <c r="E6395" s="136"/>
    </row>
    <row r="6396" spans="5:5" s="121" customFormat="1" ht="88.5" customHeight="1" x14ac:dyDescent="0.3">
      <c r="E6396" s="136"/>
    </row>
    <row r="6397" spans="5:5" s="121" customFormat="1" ht="88.5" customHeight="1" x14ac:dyDescent="0.3">
      <c r="E6397" s="136"/>
    </row>
    <row r="6398" spans="5:5" s="121" customFormat="1" ht="88.5" customHeight="1" x14ac:dyDescent="0.3">
      <c r="E6398" s="136"/>
    </row>
    <row r="6399" spans="5:5" s="121" customFormat="1" ht="88.5" customHeight="1" x14ac:dyDescent="0.3">
      <c r="E6399" s="136"/>
    </row>
    <row r="6400" spans="5:5" s="121" customFormat="1" ht="88.5" customHeight="1" x14ac:dyDescent="0.3">
      <c r="E6400" s="136"/>
    </row>
    <row r="6401" spans="5:5" s="121" customFormat="1" ht="88.5" customHeight="1" x14ac:dyDescent="0.3">
      <c r="E6401" s="136"/>
    </row>
    <row r="6402" spans="5:5" s="121" customFormat="1" ht="88.5" customHeight="1" x14ac:dyDescent="0.3">
      <c r="E6402" s="136"/>
    </row>
    <row r="6403" spans="5:5" s="121" customFormat="1" ht="88.5" customHeight="1" x14ac:dyDescent="0.3">
      <c r="E6403" s="136"/>
    </row>
    <row r="6404" spans="5:5" s="121" customFormat="1" ht="88.5" customHeight="1" x14ac:dyDescent="0.3">
      <c r="E6404" s="136"/>
    </row>
    <row r="6405" spans="5:5" s="121" customFormat="1" ht="88.5" customHeight="1" x14ac:dyDescent="0.3">
      <c r="E6405" s="136"/>
    </row>
    <row r="6406" spans="5:5" s="121" customFormat="1" ht="88.5" customHeight="1" x14ac:dyDescent="0.3">
      <c r="E6406" s="136"/>
    </row>
    <row r="6407" spans="5:5" s="121" customFormat="1" ht="88.5" customHeight="1" x14ac:dyDescent="0.3">
      <c r="E6407" s="136"/>
    </row>
    <row r="6408" spans="5:5" s="121" customFormat="1" ht="88.5" customHeight="1" x14ac:dyDescent="0.3">
      <c r="E6408" s="136"/>
    </row>
    <row r="6409" spans="5:5" s="121" customFormat="1" ht="88.5" customHeight="1" x14ac:dyDescent="0.3">
      <c r="E6409" s="136"/>
    </row>
    <row r="6410" spans="5:5" s="121" customFormat="1" ht="88.5" customHeight="1" x14ac:dyDescent="0.3">
      <c r="E6410" s="136"/>
    </row>
    <row r="6411" spans="5:5" s="121" customFormat="1" ht="88.5" customHeight="1" x14ac:dyDescent="0.3">
      <c r="E6411" s="136"/>
    </row>
    <row r="6412" spans="5:5" s="121" customFormat="1" ht="88.5" customHeight="1" x14ac:dyDescent="0.3">
      <c r="E6412" s="136"/>
    </row>
    <row r="6413" spans="5:5" s="121" customFormat="1" ht="88.5" customHeight="1" x14ac:dyDescent="0.3">
      <c r="E6413" s="136"/>
    </row>
    <row r="6414" spans="5:5" s="121" customFormat="1" ht="88.5" customHeight="1" x14ac:dyDescent="0.3">
      <c r="E6414" s="136"/>
    </row>
    <row r="6415" spans="5:5" s="121" customFormat="1" ht="88.5" customHeight="1" x14ac:dyDescent="0.3">
      <c r="E6415" s="136"/>
    </row>
    <row r="6416" spans="5:5" s="121" customFormat="1" ht="88.5" customHeight="1" x14ac:dyDescent="0.3">
      <c r="E6416" s="136"/>
    </row>
    <row r="6417" spans="5:5" s="121" customFormat="1" ht="88.5" customHeight="1" x14ac:dyDescent="0.3">
      <c r="E6417" s="136"/>
    </row>
    <row r="6418" spans="5:5" s="121" customFormat="1" ht="88.5" customHeight="1" x14ac:dyDescent="0.3">
      <c r="E6418" s="136"/>
    </row>
    <row r="6419" spans="5:5" s="121" customFormat="1" ht="88.5" customHeight="1" x14ac:dyDescent="0.3">
      <c r="E6419" s="136"/>
    </row>
    <row r="6420" spans="5:5" s="121" customFormat="1" ht="88.5" customHeight="1" x14ac:dyDescent="0.3">
      <c r="E6420" s="136"/>
    </row>
    <row r="6421" spans="5:5" s="121" customFormat="1" ht="88.5" customHeight="1" x14ac:dyDescent="0.3">
      <c r="E6421" s="136"/>
    </row>
    <row r="6422" spans="5:5" s="121" customFormat="1" ht="88.5" customHeight="1" x14ac:dyDescent="0.3">
      <c r="E6422" s="136"/>
    </row>
    <row r="6423" spans="5:5" s="121" customFormat="1" ht="88.5" customHeight="1" x14ac:dyDescent="0.3">
      <c r="E6423" s="136"/>
    </row>
    <row r="6424" spans="5:5" s="121" customFormat="1" ht="88.5" customHeight="1" x14ac:dyDescent="0.3">
      <c r="E6424" s="136"/>
    </row>
    <row r="6425" spans="5:5" s="121" customFormat="1" ht="88.5" customHeight="1" x14ac:dyDescent="0.3">
      <c r="E6425" s="136"/>
    </row>
    <row r="6426" spans="5:5" s="121" customFormat="1" ht="88.5" customHeight="1" x14ac:dyDescent="0.3">
      <c r="E6426" s="136"/>
    </row>
    <row r="6427" spans="5:5" s="121" customFormat="1" ht="88.5" customHeight="1" x14ac:dyDescent="0.3">
      <c r="E6427" s="136"/>
    </row>
    <row r="6428" spans="5:5" s="121" customFormat="1" ht="88.5" customHeight="1" x14ac:dyDescent="0.3">
      <c r="E6428" s="136"/>
    </row>
    <row r="6429" spans="5:5" s="121" customFormat="1" ht="88.5" customHeight="1" x14ac:dyDescent="0.3">
      <c r="E6429" s="136"/>
    </row>
    <row r="6430" spans="5:5" s="121" customFormat="1" ht="88.5" customHeight="1" x14ac:dyDescent="0.3">
      <c r="E6430" s="136"/>
    </row>
    <row r="6431" spans="5:5" s="121" customFormat="1" ht="88.5" customHeight="1" x14ac:dyDescent="0.3">
      <c r="E6431" s="136"/>
    </row>
    <row r="6432" spans="5:5" s="121" customFormat="1" ht="88.5" customHeight="1" x14ac:dyDescent="0.3">
      <c r="E6432" s="136"/>
    </row>
    <row r="6433" spans="5:5" s="121" customFormat="1" ht="88.5" customHeight="1" x14ac:dyDescent="0.3">
      <c r="E6433" s="136"/>
    </row>
    <row r="6434" spans="5:5" s="121" customFormat="1" ht="88.5" customHeight="1" x14ac:dyDescent="0.3">
      <c r="E6434" s="136"/>
    </row>
    <row r="6435" spans="5:5" s="121" customFormat="1" ht="88.5" customHeight="1" x14ac:dyDescent="0.3">
      <c r="E6435" s="136"/>
    </row>
    <row r="6436" spans="5:5" s="121" customFormat="1" ht="88.5" customHeight="1" x14ac:dyDescent="0.3">
      <c r="E6436" s="136"/>
    </row>
    <row r="6437" spans="5:5" s="121" customFormat="1" ht="88.5" customHeight="1" x14ac:dyDescent="0.3">
      <c r="E6437" s="136"/>
    </row>
    <row r="6438" spans="5:5" s="121" customFormat="1" ht="88.5" customHeight="1" x14ac:dyDescent="0.3">
      <c r="E6438" s="136"/>
    </row>
    <row r="6439" spans="5:5" s="121" customFormat="1" ht="88.5" customHeight="1" x14ac:dyDescent="0.3">
      <c r="E6439" s="136"/>
    </row>
    <row r="6440" spans="5:5" s="121" customFormat="1" ht="88.5" customHeight="1" x14ac:dyDescent="0.3">
      <c r="E6440" s="136"/>
    </row>
    <row r="6441" spans="5:5" s="121" customFormat="1" ht="88.5" customHeight="1" x14ac:dyDescent="0.3">
      <c r="E6441" s="136"/>
    </row>
    <row r="6442" spans="5:5" s="121" customFormat="1" ht="88.5" customHeight="1" x14ac:dyDescent="0.3">
      <c r="E6442" s="136"/>
    </row>
    <row r="6443" spans="5:5" s="121" customFormat="1" ht="88.5" customHeight="1" x14ac:dyDescent="0.3">
      <c r="E6443" s="136"/>
    </row>
    <row r="6444" spans="5:5" s="121" customFormat="1" ht="88.5" customHeight="1" x14ac:dyDescent="0.3">
      <c r="E6444" s="136"/>
    </row>
    <row r="6445" spans="5:5" s="121" customFormat="1" ht="88.5" customHeight="1" x14ac:dyDescent="0.3">
      <c r="E6445" s="136"/>
    </row>
    <row r="6446" spans="5:5" s="121" customFormat="1" ht="88.5" customHeight="1" x14ac:dyDescent="0.3">
      <c r="E6446" s="136"/>
    </row>
    <row r="6447" spans="5:5" s="121" customFormat="1" ht="88.5" customHeight="1" x14ac:dyDescent="0.3">
      <c r="E6447" s="136"/>
    </row>
    <row r="6448" spans="5:5" s="121" customFormat="1" ht="88.5" customHeight="1" x14ac:dyDescent="0.3">
      <c r="E6448" s="136"/>
    </row>
    <row r="6449" spans="5:5" s="121" customFormat="1" ht="88.5" customHeight="1" x14ac:dyDescent="0.3">
      <c r="E6449" s="136"/>
    </row>
    <row r="6450" spans="5:5" s="121" customFormat="1" ht="88.5" customHeight="1" x14ac:dyDescent="0.3">
      <c r="E6450" s="136"/>
    </row>
    <row r="6451" spans="5:5" s="121" customFormat="1" ht="88.5" customHeight="1" x14ac:dyDescent="0.3">
      <c r="E6451" s="136"/>
    </row>
    <row r="6452" spans="5:5" s="121" customFormat="1" ht="88.5" customHeight="1" x14ac:dyDescent="0.3">
      <c r="E6452" s="136"/>
    </row>
    <row r="6453" spans="5:5" s="121" customFormat="1" ht="88.5" customHeight="1" x14ac:dyDescent="0.3">
      <c r="E6453" s="136"/>
    </row>
    <row r="6454" spans="5:5" s="121" customFormat="1" ht="88.5" customHeight="1" x14ac:dyDescent="0.3">
      <c r="E6454" s="136"/>
    </row>
    <row r="6455" spans="5:5" s="121" customFormat="1" ht="88.5" customHeight="1" x14ac:dyDescent="0.3">
      <c r="E6455" s="136"/>
    </row>
    <row r="6456" spans="5:5" s="121" customFormat="1" ht="88.5" customHeight="1" x14ac:dyDescent="0.3">
      <c r="E6456" s="136"/>
    </row>
    <row r="6457" spans="5:5" s="121" customFormat="1" ht="88.5" customHeight="1" x14ac:dyDescent="0.3">
      <c r="E6457" s="136"/>
    </row>
    <row r="6458" spans="5:5" s="121" customFormat="1" ht="88.5" customHeight="1" x14ac:dyDescent="0.3">
      <c r="E6458" s="136"/>
    </row>
    <row r="6459" spans="5:5" s="121" customFormat="1" ht="88.5" customHeight="1" x14ac:dyDescent="0.3">
      <c r="E6459" s="136"/>
    </row>
    <row r="6460" spans="5:5" s="121" customFormat="1" ht="88.5" customHeight="1" x14ac:dyDescent="0.3">
      <c r="E6460" s="136"/>
    </row>
    <row r="6461" spans="5:5" s="121" customFormat="1" ht="88.5" customHeight="1" x14ac:dyDescent="0.3">
      <c r="E6461" s="136"/>
    </row>
    <row r="6462" spans="5:5" s="121" customFormat="1" ht="88.5" customHeight="1" x14ac:dyDescent="0.3">
      <c r="E6462" s="136"/>
    </row>
    <row r="6463" spans="5:5" s="121" customFormat="1" ht="88.5" customHeight="1" x14ac:dyDescent="0.3">
      <c r="E6463" s="136"/>
    </row>
    <row r="6464" spans="5:5" s="121" customFormat="1" ht="88.5" customHeight="1" x14ac:dyDescent="0.3">
      <c r="E6464" s="136"/>
    </row>
    <row r="6465" spans="5:5" s="121" customFormat="1" ht="88.5" customHeight="1" x14ac:dyDescent="0.3">
      <c r="E6465" s="136"/>
    </row>
    <row r="6466" spans="5:5" s="121" customFormat="1" ht="88.5" customHeight="1" x14ac:dyDescent="0.3">
      <c r="E6466" s="136"/>
    </row>
    <row r="6467" spans="5:5" s="121" customFormat="1" ht="88.5" customHeight="1" x14ac:dyDescent="0.3">
      <c r="E6467" s="136"/>
    </row>
    <row r="6468" spans="5:5" s="121" customFormat="1" ht="88.5" customHeight="1" x14ac:dyDescent="0.3">
      <c r="E6468" s="136"/>
    </row>
    <row r="6469" spans="5:5" s="121" customFormat="1" ht="88.5" customHeight="1" x14ac:dyDescent="0.3">
      <c r="E6469" s="136"/>
    </row>
    <row r="6470" spans="5:5" s="121" customFormat="1" ht="88.5" customHeight="1" x14ac:dyDescent="0.3">
      <c r="E6470" s="136"/>
    </row>
    <row r="6471" spans="5:5" s="121" customFormat="1" ht="88.5" customHeight="1" x14ac:dyDescent="0.3">
      <c r="E6471" s="136"/>
    </row>
    <row r="6472" spans="5:5" s="121" customFormat="1" ht="88.5" customHeight="1" x14ac:dyDescent="0.3">
      <c r="E6472" s="136"/>
    </row>
    <row r="6473" spans="5:5" s="121" customFormat="1" ht="88.5" customHeight="1" x14ac:dyDescent="0.3">
      <c r="E6473" s="136"/>
    </row>
    <row r="6474" spans="5:5" s="121" customFormat="1" ht="88.5" customHeight="1" x14ac:dyDescent="0.3">
      <c r="E6474" s="136"/>
    </row>
    <row r="6475" spans="5:5" s="121" customFormat="1" ht="88.5" customHeight="1" x14ac:dyDescent="0.3">
      <c r="E6475" s="136"/>
    </row>
    <row r="6476" spans="5:5" s="121" customFormat="1" ht="88.5" customHeight="1" x14ac:dyDescent="0.3">
      <c r="E6476" s="136"/>
    </row>
    <row r="6477" spans="5:5" s="121" customFormat="1" ht="88.5" customHeight="1" x14ac:dyDescent="0.3">
      <c r="E6477" s="136"/>
    </row>
    <row r="6478" spans="5:5" s="121" customFormat="1" ht="88.5" customHeight="1" x14ac:dyDescent="0.3">
      <c r="E6478" s="136"/>
    </row>
    <row r="6479" spans="5:5" s="121" customFormat="1" ht="88.5" customHeight="1" x14ac:dyDescent="0.3">
      <c r="E6479" s="136"/>
    </row>
    <row r="6480" spans="5:5" s="121" customFormat="1" ht="88.5" customHeight="1" x14ac:dyDescent="0.3">
      <c r="E6480" s="136"/>
    </row>
    <row r="6481" spans="5:5" s="121" customFormat="1" ht="88.5" customHeight="1" x14ac:dyDescent="0.3">
      <c r="E6481" s="136"/>
    </row>
    <row r="6482" spans="5:5" s="121" customFormat="1" ht="88.5" customHeight="1" x14ac:dyDescent="0.3">
      <c r="E6482" s="136"/>
    </row>
    <row r="6483" spans="5:5" s="121" customFormat="1" ht="88.5" customHeight="1" x14ac:dyDescent="0.3">
      <c r="E6483" s="136"/>
    </row>
    <row r="6484" spans="5:5" s="121" customFormat="1" ht="88.5" customHeight="1" x14ac:dyDescent="0.3">
      <c r="E6484" s="136"/>
    </row>
    <row r="6485" spans="5:5" s="121" customFormat="1" ht="88.5" customHeight="1" x14ac:dyDescent="0.3">
      <c r="E6485" s="136"/>
    </row>
    <row r="6486" spans="5:5" s="121" customFormat="1" ht="88.5" customHeight="1" x14ac:dyDescent="0.3">
      <c r="E6486" s="136"/>
    </row>
    <row r="6487" spans="5:5" s="121" customFormat="1" ht="88.5" customHeight="1" x14ac:dyDescent="0.3">
      <c r="E6487" s="136"/>
    </row>
    <row r="6488" spans="5:5" s="121" customFormat="1" ht="88.5" customHeight="1" x14ac:dyDescent="0.3">
      <c r="E6488" s="136"/>
    </row>
    <row r="6489" spans="5:5" s="121" customFormat="1" ht="88.5" customHeight="1" x14ac:dyDescent="0.3">
      <c r="E6489" s="136"/>
    </row>
    <row r="6490" spans="5:5" s="121" customFormat="1" ht="88.5" customHeight="1" x14ac:dyDescent="0.3">
      <c r="E6490" s="136"/>
    </row>
    <row r="6491" spans="5:5" s="121" customFormat="1" ht="88.5" customHeight="1" x14ac:dyDescent="0.3">
      <c r="E6491" s="136"/>
    </row>
    <row r="6492" spans="5:5" s="121" customFormat="1" ht="88.5" customHeight="1" x14ac:dyDescent="0.3">
      <c r="E6492" s="136"/>
    </row>
    <row r="6493" spans="5:5" s="121" customFormat="1" ht="88.5" customHeight="1" x14ac:dyDescent="0.3">
      <c r="E6493" s="136"/>
    </row>
    <row r="6494" spans="5:5" s="121" customFormat="1" ht="88.5" customHeight="1" x14ac:dyDescent="0.3">
      <c r="E6494" s="136"/>
    </row>
    <row r="6495" spans="5:5" s="121" customFormat="1" ht="88.5" customHeight="1" x14ac:dyDescent="0.3">
      <c r="E6495" s="136"/>
    </row>
    <row r="6496" spans="5:5" s="121" customFormat="1" ht="88.5" customHeight="1" x14ac:dyDescent="0.3">
      <c r="E6496" s="136"/>
    </row>
    <row r="6497" spans="5:5" s="121" customFormat="1" ht="88.5" customHeight="1" x14ac:dyDescent="0.3">
      <c r="E6497" s="136"/>
    </row>
    <row r="6498" spans="5:5" s="121" customFormat="1" ht="88.5" customHeight="1" x14ac:dyDescent="0.3">
      <c r="E6498" s="136"/>
    </row>
    <row r="6499" spans="5:5" s="121" customFormat="1" ht="88.5" customHeight="1" x14ac:dyDescent="0.3">
      <c r="E6499" s="136"/>
    </row>
    <row r="6500" spans="5:5" s="121" customFormat="1" ht="88.5" customHeight="1" x14ac:dyDescent="0.3">
      <c r="E6500" s="136"/>
    </row>
    <row r="6501" spans="5:5" s="121" customFormat="1" ht="88.5" customHeight="1" x14ac:dyDescent="0.3">
      <c r="E6501" s="136"/>
    </row>
    <row r="6502" spans="5:5" s="121" customFormat="1" ht="88.5" customHeight="1" x14ac:dyDescent="0.3">
      <c r="E6502" s="136"/>
    </row>
    <row r="6503" spans="5:5" s="121" customFormat="1" ht="88.5" customHeight="1" x14ac:dyDescent="0.3">
      <c r="E6503" s="136"/>
    </row>
    <row r="6504" spans="5:5" s="121" customFormat="1" ht="88.5" customHeight="1" x14ac:dyDescent="0.3">
      <c r="E6504" s="136"/>
    </row>
    <row r="6505" spans="5:5" s="121" customFormat="1" ht="88.5" customHeight="1" x14ac:dyDescent="0.3">
      <c r="E6505" s="136"/>
    </row>
    <row r="6506" spans="5:5" s="121" customFormat="1" ht="88.5" customHeight="1" x14ac:dyDescent="0.3">
      <c r="E6506" s="136"/>
    </row>
    <row r="6507" spans="5:5" s="121" customFormat="1" ht="88.5" customHeight="1" x14ac:dyDescent="0.3">
      <c r="E6507" s="136"/>
    </row>
    <row r="6508" spans="5:5" s="121" customFormat="1" ht="88.5" customHeight="1" x14ac:dyDescent="0.3">
      <c r="E6508" s="136"/>
    </row>
    <row r="6509" spans="5:5" s="121" customFormat="1" ht="88.5" customHeight="1" x14ac:dyDescent="0.3">
      <c r="E6509" s="136"/>
    </row>
    <row r="6510" spans="5:5" s="121" customFormat="1" ht="88.5" customHeight="1" x14ac:dyDescent="0.3">
      <c r="E6510" s="136"/>
    </row>
    <row r="6511" spans="5:5" s="121" customFormat="1" ht="88.5" customHeight="1" x14ac:dyDescent="0.3">
      <c r="E6511" s="136"/>
    </row>
    <row r="6512" spans="5:5" s="121" customFormat="1" ht="88.5" customHeight="1" x14ac:dyDescent="0.3">
      <c r="E6512" s="136"/>
    </row>
    <row r="6513" spans="5:5" s="121" customFormat="1" ht="88.5" customHeight="1" x14ac:dyDescent="0.3">
      <c r="E6513" s="136"/>
    </row>
    <row r="6514" spans="5:5" s="121" customFormat="1" ht="88.5" customHeight="1" x14ac:dyDescent="0.3">
      <c r="E6514" s="136"/>
    </row>
    <row r="6515" spans="5:5" s="121" customFormat="1" ht="88.5" customHeight="1" x14ac:dyDescent="0.3">
      <c r="E6515" s="136"/>
    </row>
    <row r="6516" spans="5:5" s="121" customFormat="1" ht="88.5" customHeight="1" x14ac:dyDescent="0.3">
      <c r="E6516" s="136"/>
    </row>
    <row r="6517" spans="5:5" s="121" customFormat="1" ht="88.5" customHeight="1" x14ac:dyDescent="0.3">
      <c r="E6517" s="136"/>
    </row>
    <row r="6518" spans="5:5" s="121" customFormat="1" ht="88.5" customHeight="1" x14ac:dyDescent="0.3">
      <c r="E6518" s="136"/>
    </row>
    <row r="6519" spans="5:5" s="121" customFormat="1" ht="88.5" customHeight="1" x14ac:dyDescent="0.3">
      <c r="E6519" s="136"/>
    </row>
    <row r="6520" spans="5:5" s="121" customFormat="1" ht="88.5" customHeight="1" x14ac:dyDescent="0.3">
      <c r="E6520" s="136"/>
    </row>
    <row r="6521" spans="5:5" s="121" customFormat="1" ht="88.5" customHeight="1" x14ac:dyDescent="0.3">
      <c r="E6521" s="136"/>
    </row>
    <row r="6522" spans="5:5" s="121" customFormat="1" ht="88.5" customHeight="1" x14ac:dyDescent="0.3">
      <c r="E6522" s="136"/>
    </row>
    <row r="6523" spans="5:5" s="121" customFormat="1" ht="88.5" customHeight="1" x14ac:dyDescent="0.3">
      <c r="E6523" s="136"/>
    </row>
    <row r="6524" spans="5:5" s="121" customFormat="1" ht="88.5" customHeight="1" x14ac:dyDescent="0.3">
      <c r="E6524" s="136"/>
    </row>
    <row r="6525" spans="5:5" s="121" customFormat="1" ht="88.5" customHeight="1" x14ac:dyDescent="0.3">
      <c r="E6525" s="136"/>
    </row>
    <row r="6526" spans="5:5" s="121" customFormat="1" ht="88.5" customHeight="1" x14ac:dyDescent="0.3">
      <c r="E6526" s="136"/>
    </row>
    <row r="6527" spans="5:5" s="121" customFormat="1" ht="88.5" customHeight="1" x14ac:dyDescent="0.3">
      <c r="E6527" s="136"/>
    </row>
    <row r="6528" spans="5:5" s="121" customFormat="1" ht="88.5" customHeight="1" x14ac:dyDescent="0.3">
      <c r="E6528" s="136"/>
    </row>
    <row r="6529" spans="5:5" s="121" customFormat="1" ht="88.5" customHeight="1" x14ac:dyDescent="0.3">
      <c r="E6529" s="136"/>
    </row>
    <row r="6530" spans="5:5" s="121" customFormat="1" ht="88.5" customHeight="1" x14ac:dyDescent="0.3">
      <c r="E6530" s="136"/>
    </row>
    <row r="6531" spans="5:5" s="121" customFormat="1" ht="88.5" customHeight="1" x14ac:dyDescent="0.3">
      <c r="E6531" s="136"/>
    </row>
    <row r="6532" spans="5:5" s="121" customFormat="1" ht="88.5" customHeight="1" x14ac:dyDescent="0.3">
      <c r="E6532" s="136"/>
    </row>
    <row r="6533" spans="5:5" s="121" customFormat="1" ht="88.5" customHeight="1" x14ac:dyDescent="0.3">
      <c r="E6533" s="136"/>
    </row>
    <row r="6534" spans="5:5" s="121" customFormat="1" ht="88.5" customHeight="1" x14ac:dyDescent="0.3">
      <c r="E6534" s="136"/>
    </row>
    <row r="6535" spans="5:5" s="121" customFormat="1" ht="88.5" customHeight="1" x14ac:dyDescent="0.3">
      <c r="E6535" s="136"/>
    </row>
    <row r="6536" spans="5:5" s="121" customFormat="1" ht="88.5" customHeight="1" x14ac:dyDescent="0.3">
      <c r="E6536" s="136"/>
    </row>
    <row r="6537" spans="5:5" s="121" customFormat="1" ht="88.5" customHeight="1" x14ac:dyDescent="0.3">
      <c r="E6537" s="136"/>
    </row>
    <row r="6538" spans="5:5" s="121" customFormat="1" ht="88.5" customHeight="1" x14ac:dyDescent="0.3">
      <c r="E6538" s="136"/>
    </row>
    <row r="6539" spans="5:5" s="121" customFormat="1" ht="88.5" customHeight="1" x14ac:dyDescent="0.3">
      <c r="E6539" s="136"/>
    </row>
    <row r="6540" spans="5:5" s="121" customFormat="1" ht="88.5" customHeight="1" x14ac:dyDescent="0.3">
      <c r="E6540" s="136"/>
    </row>
    <row r="6541" spans="5:5" s="121" customFormat="1" ht="88.5" customHeight="1" x14ac:dyDescent="0.3">
      <c r="E6541" s="136"/>
    </row>
    <row r="6542" spans="5:5" s="121" customFormat="1" ht="88.5" customHeight="1" x14ac:dyDescent="0.3">
      <c r="E6542" s="136"/>
    </row>
    <row r="6543" spans="5:5" s="121" customFormat="1" ht="88.5" customHeight="1" x14ac:dyDescent="0.3">
      <c r="E6543" s="136"/>
    </row>
    <row r="6544" spans="5:5" s="121" customFormat="1" ht="88.5" customHeight="1" x14ac:dyDescent="0.3">
      <c r="E6544" s="136"/>
    </row>
    <row r="6545" spans="5:5" s="121" customFormat="1" ht="88.5" customHeight="1" x14ac:dyDescent="0.3">
      <c r="E6545" s="136"/>
    </row>
    <row r="6546" spans="5:5" s="121" customFormat="1" ht="88.5" customHeight="1" x14ac:dyDescent="0.3">
      <c r="E6546" s="136"/>
    </row>
    <row r="6547" spans="5:5" s="121" customFormat="1" ht="88.5" customHeight="1" x14ac:dyDescent="0.3">
      <c r="E6547" s="136"/>
    </row>
    <row r="6548" spans="5:5" s="121" customFormat="1" ht="88.5" customHeight="1" x14ac:dyDescent="0.3">
      <c r="E6548" s="136"/>
    </row>
    <row r="6549" spans="5:5" s="121" customFormat="1" ht="88.5" customHeight="1" x14ac:dyDescent="0.3">
      <c r="E6549" s="136"/>
    </row>
    <row r="6550" spans="5:5" s="121" customFormat="1" ht="88.5" customHeight="1" x14ac:dyDescent="0.3">
      <c r="E6550" s="136"/>
    </row>
    <row r="6551" spans="5:5" s="121" customFormat="1" ht="88.5" customHeight="1" x14ac:dyDescent="0.3">
      <c r="E6551" s="136"/>
    </row>
    <row r="6552" spans="5:5" s="121" customFormat="1" ht="88.5" customHeight="1" x14ac:dyDescent="0.3">
      <c r="E6552" s="136"/>
    </row>
    <row r="6553" spans="5:5" s="121" customFormat="1" ht="88.5" customHeight="1" x14ac:dyDescent="0.3">
      <c r="E6553" s="136"/>
    </row>
    <row r="6554" spans="5:5" s="121" customFormat="1" ht="88.5" customHeight="1" x14ac:dyDescent="0.3">
      <c r="E6554" s="136"/>
    </row>
    <row r="6555" spans="5:5" s="121" customFormat="1" ht="88.5" customHeight="1" x14ac:dyDescent="0.3">
      <c r="E6555" s="136"/>
    </row>
    <row r="6556" spans="5:5" s="121" customFormat="1" ht="88.5" customHeight="1" x14ac:dyDescent="0.3">
      <c r="E6556" s="136"/>
    </row>
    <row r="6557" spans="5:5" s="121" customFormat="1" ht="88.5" customHeight="1" x14ac:dyDescent="0.3">
      <c r="E6557" s="136"/>
    </row>
    <row r="6558" spans="5:5" s="121" customFormat="1" ht="88.5" customHeight="1" x14ac:dyDescent="0.3">
      <c r="E6558" s="136"/>
    </row>
    <row r="6559" spans="5:5" s="121" customFormat="1" ht="88.5" customHeight="1" x14ac:dyDescent="0.3">
      <c r="E6559" s="136"/>
    </row>
    <row r="6560" spans="5:5" s="121" customFormat="1" ht="88.5" customHeight="1" x14ac:dyDescent="0.3">
      <c r="E6560" s="136"/>
    </row>
    <row r="6561" spans="5:5" s="121" customFormat="1" ht="88.5" customHeight="1" x14ac:dyDescent="0.3">
      <c r="E6561" s="136"/>
    </row>
    <row r="6562" spans="5:5" s="121" customFormat="1" ht="88.5" customHeight="1" x14ac:dyDescent="0.3">
      <c r="E6562" s="136"/>
    </row>
    <row r="6563" spans="5:5" s="121" customFormat="1" ht="88.5" customHeight="1" x14ac:dyDescent="0.3">
      <c r="E6563" s="136"/>
    </row>
    <row r="6564" spans="5:5" s="121" customFormat="1" ht="88.5" customHeight="1" x14ac:dyDescent="0.3">
      <c r="E6564" s="136"/>
    </row>
    <row r="6565" spans="5:5" s="121" customFormat="1" ht="88.5" customHeight="1" x14ac:dyDescent="0.3">
      <c r="E6565" s="136"/>
    </row>
    <row r="6566" spans="5:5" s="121" customFormat="1" ht="88.5" customHeight="1" x14ac:dyDescent="0.3">
      <c r="E6566" s="136"/>
    </row>
    <row r="6567" spans="5:5" s="121" customFormat="1" ht="88.5" customHeight="1" x14ac:dyDescent="0.3">
      <c r="E6567" s="136"/>
    </row>
    <row r="6568" spans="5:5" s="121" customFormat="1" ht="88.5" customHeight="1" x14ac:dyDescent="0.3">
      <c r="E6568" s="136"/>
    </row>
    <row r="6569" spans="5:5" s="121" customFormat="1" ht="88.5" customHeight="1" x14ac:dyDescent="0.3">
      <c r="E6569" s="136"/>
    </row>
    <row r="6570" spans="5:5" s="121" customFormat="1" ht="88.5" customHeight="1" x14ac:dyDescent="0.3">
      <c r="E6570" s="136"/>
    </row>
    <row r="6571" spans="5:5" s="121" customFormat="1" ht="88.5" customHeight="1" x14ac:dyDescent="0.3">
      <c r="E6571" s="136"/>
    </row>
    <row r="6572" spans="5:5" s="121" customFormat="1" ht="88.5" customHeight="1" x14ac:dyDescent="0.3">
      <c r="E6572" s="136"/>
    </row>
    <row r="6573" spans="5:5" s="121" customFormat="1" ht="88.5" customHeight="1" x14ac:dyDescent="0.3">
      <c r="E6573" s="136"/>
    </row>
    <row r="6574" spans="5:5" s="121" customFormat="1" ht="88.5" customHeight="1" x14ac:dyDescent="0.3">
      <c r="E6574" s="136"/>
    </row>
    <row r="6575" spans="5:5" s="121" customFormat="1" ht="88.5" customHeight="1" x14ac:dyDescent="0.3">
      <c r="E6575" s="136"/>
    </row>
    <row r="6576" spans="5:5" s="121" customFormat="1" ht="88.5" customHeight="1" x14ac:dyDescent="0.3">
      <c r="E6576" s="136"/>
    </row>
    <row r="6577" spans="5:5" s="121" customFormat="1" ht="88.5" customHeight="1" x14ac:dyDescent="0.3">
      <c r="E6577" s="136"/>
    </row>
    <row r="6578" spans="5:5" s="121" customFormat="1" ht="88.5" customHeight="1" x14ac:dyDescent="0.3">
      <c r="E6578" s="136"/>
    </row>
    <row r="6579" spans="5:5" s="121" customFormat="1" ht="88.5" customHeight="1" x14ac:dyDescent="0.3">
      <c r="E6579" s="136"/>
    </row>
    <row r="6580" spans="5:5" s="121" customFormat="1" ht="88.5" customHeight="1" x14ac:dyDescent="0.3">
      <c r="E6580" s="136"/>
    </row>
    <row r="6581" spans="5:5" s="121" customFormat="1" ht="88.5" customHeight="1" x14ac:dyDescent="0.3">
      <c r="E6581" s="136"/>
    </row>
    <row r="6582" spans="5:5" s="121" customFormat="1" ht="88.5" customHeight="1" x14ac:dyDescent="0.3">
      <c r="E6582" s="136"/>
    </row>
    <row r="6583" spans="5:5" s="121" customFormat="1" ht="88.5" customHeight="1" x14ac:dyDescent="0.3">
      <c r="E6583" s="136"/>
    </row>
    <row r="6584" spans="5:5" s="121" customFormat="1" ht="88.5" customHeight="1" x14ac:dyDescent="0.3">
      <c r="E6584" s="136"/>
    </row>
    <row r="6585" spans="5:5" s="121" customFormat="1" ht="88.5" customHeight="1" x14ac:dyDescent="0.3">
      <c r="E6585" s="136"/>
    </row>
    <row r="6586" spans="5:5" s="121" customFormat="1" ht="88.5" customHeight="1" x14ac:dyDescent="0.3">
      <c r="E6586" s="136"/>
    </row>
    <row r="6587" spans="5:5" s="121" customFormat="1" ht="88.5" customHeight="1" x14ac:dyDescent="0.3">
      <c r="E6587" s="136"/>
    </row>
    <row r="6588" spans="5:5" s="121" customFormat="1" ht="88.5" customHeight="1" x14ac:dyDescent="0.3">
      <c r="E6588" s="136"/>
    </row>
    <row r="6589" spans="5:5" s="121" customFormat="1" ht="88.5" customHeight="1" x14ac:dyDescent="0.3">
      <c r="E6589" s="136"/>
    </row>
    <row r="6590" spans="5:5" s="121" customFormat="1" ht="88.5" customHeight="1" x14ac:dyDescent="0.3">
      <c r="E6590" s="136"/>
    </row>
    <row r="6591" spans="5:5" s="121" customFormat="1" ht="88.5" customHeight="1" x14ac:dyDescent="0.3">
      <c r="E6591" s="136"/>
    </row>
    <row r="6592" spans="5:5" s="121" customFormat="1" ht="88.5" customHeight="1" x14ac:dyDescent="0.3">
      <c r="E6592" s="136"/>
    </row>
    <row r="6593" spans="5:5" s="121" customFormat="1" ht="88.5" customHeight="1" x14ac:dyDescent="0.3">
      <c r="E6593" s="136"/>
    </row>
    <row r="6594" spans="5:5" s="121" customFormat="1" ht="88.5" customHeight="1" x14ac:dyDescent="0.3">
      <c r="E6594" s="136"/>
    </row>
    <row r="6595" spans="5:5" s="121" customFormat="1" ht="88.5" customHeight="1" x14ac:dyDescent="0.3">
      <c r="E6595" s="136"/>
    </row>
    <row r="6596" spans="5:5" s="121" customFormat="1" ht="88.5" customHeight="1" x14ac:dyDescent="0.3">
      <c r="E6596" s="136"/>
    </row>
    <row r="6597" spans="5:5" s="121" customFormat="1" ht="88.5" customHeight="1" x14ac:dyDescent="0.3">
      <c r="E6597" s="136"/>
    </row>
    <row r="6598" spans="5:5" s="121" customFormat="1" ht="88.5" customHeight="1" x14ac:dyDescent="0.3">
      <c r="E6598" s="136"/>
    </row>
    <row r="6599" spans="5:5" s="121" customFormat="1" ht="88.5" customHeight="1" x14ac:dyDescent="0.3">
      <c r="E6599" s="136"/>
    </row>
    <row r="6600" spans="5:5" s="121" customFormat="1" ht="88.5" customHeight="1" x14ac:dyDescent="0.3">
      <c r="E6600" s="136"/>
    </row>
    <row r="6601" spans="5:5" s="121" customFormat="1" ht="88.5" customHeight="1" x14ac:dyDescent="0.3">
      <c r="E6601" s="136"/>
    </row>
    <row r="6602" spans="5:5" s="121" customFormat="1" ht="88.5" customHeight="1" x14ac:dyDescent="0.3">
      <c r="E6602" s="136"/>
    </row>
    <row r="6603" spans="5:5" s="121" customFormat="1" ht="88.5" customHeight="1" x14ac:dyDescent="0.3">
      <c r="E6603" s="136"/>
    </row>
    <row r="6604" spans="5:5" s="121" customFormat="1" ht="88.5" customHeight="1" x14ac:dyDescent="0.3">
      <c r="E6604" s="136"/>
    </row>
    <row r="6605" spans="5:5" s="121" customFormat="1" ht="88.5" customHeight="1" x14ac:dyDescent="0.3">
      <c r="E6605" s="136"/>
    </row>
    <row r="6606" spans="5:5" s="121" customFormat="1" ht="88.5" customHeight="1" x14ac:dyDescent="0.3">
      <c r="E6606" s="136"/>
    </row>
    <row r="6607" spans="5:5" s="121" customFormat="1" ht="88.5" customHeight="1" x14ac:dyDescent="0.3">
      <c r="E6607" s="136"/>
    </row>
    <row r="6608" spans="5:5" s="121" customFormat="1" ht="88.5" customHeight="1" x14ac:dyDescent="0.3">
      <c r="E6608" s="136"/>
    </row>
    <row r="6609" spans="5:5" s="121" customFormat="1" ht="88.5" customHeight="1" x14ac:dyDescent="0.3">
      <c r="E6609" s="136"/>
    </row>
    <row r="6610" spans="5:5" s="121" customFormat="1" ht="88.5" customHeight="1" x14ac:dyDescent="0.3">
      <c r="E6610" s="136"/>
    </row>
    <row r="6611" spans="5:5" s="121" customFormat="1" ht="88.5" customHeight="1" x14ac:dyDescent="0.3">
      <c r="E6611" s="136"/>
    </row>
    <row r="6612" spans="5:5" s="121" customFormat="1" ht="88.5" customHeight="1" x14ac:dyDescent="0.3">
      <c r="E6612" s="136"/>
    </row>
    <row r="6613" spans="5:5" s="121" customFormat="1" ht="88.5" customHeight="1" x14ac:dyDescent="0.3">
      <c r="E6613" s="136"/>
    </row>
    <row r="6614" spans="5:5" s="121" customFormat="1" ht="88.5" customHeight="1" x14ac:dyDescent="0.3">
      <c r="E6614" s="136"/>
    </row>
    <row r="6615" spans="5:5" s="121" customFormat="1" ht="88.5" customHeight="1" x14ac:dyDescent="0.3">
      <c r="E6615" s="136"/>
    </row>
    <row r="6616" spans="5:5" s="121" customFormat="1" ht="88.5" customHeight="1" x14ac:dyDescent="0.3">
      <c r="E6616" s="136"/>
    </row>
    <row r="6617" spans="5:5" s="121" customFormat="1" ht="88.5" customHeight="1" x14ac:dyDescent="0.3">
      <c r="E6617" s="136"/>
    </row>
    <row r="6618" spans="5:5" s="121" customFormat="1" ht="88.5" customHeight="1" x14ac:dyDescent="0.3">
      <c r="E6618" s="136"/>
    </row>
    <row r="6619" spans="5:5" s="121" customFormat="1" ht="88.5" customHeight="1" x14ac:dyDescent="0.3">
      <c r="E6619" s="136"/>
    </row>
    <row r="6620" spans="5:5" s="121" customFormat="1" ht="88.5" customHeight="1" x14ac:dyDescent="0.3">
      <c r="E6620" s="136"/>
    </row>
    <row r="6621" spans="5:5" s="121" customFormat="1" ht="88.5" customHeight="1" x14ac:dyDescent="0.3">
      <c r="E6621" s="136"/>
    </row>
    <row r="6622" spans="5:5" s="121" customFormat="1" ht="88.5" customHeight="1" x14ac:dyDescent="0.3">
      <c r="E6622" s="136"/>
    </row>
    <row r="6623" spans="5:5" s="121" customFormat="1" ht="88.5" customHeight="1" x14ac:dyDescent="0.3">
      <c r="E6623" s="136"/>
    </row>
    <row r="6624" spans="5:5" s="121" customFormat="1" ht="88.5" customHeight="1" x14ac:dyDescent="0.3">
      <c r="E6624" s="136"/>
    </row>
    <row r="6625" spans="5:5" s="121" customFormat="1" ht="88.5" customHeight="1" x14ac:dyDescent="0.3">
      <c r="E6625" s="136"/>
    </row>
    <row r="6626" spans="5:5" s="121" customFormat="1" ht="88.5" customHeight="1" x14ac:dyDescent="0.3">
      <c r="E6626" s="136"/>
    </row>
    <row r="6627" spans="5:5" s="121" customFormat="1" ht="88.5" customHeight="1" x14ac:dyDescent="0.3">
      <c r="E6627" s="136"/>
    </row>
    <row r="6628" spans="5:5" s="121" customFormat="1" ht="88.5" customHeight="1" x14ac:dyDescent="0.3">
      <c r="E6628" s="136"/>
    </row>
    <row r="6629" spans="5:5" s="121" customFormat="1" ht="88.5" customHeight="1" x14ac:dyDescent="0.3">
      <c r="E6629" s="136"/>
    </row>
    <row r="6630" spans="5:5" s="121" customFormat="1" ht="88.5" customHeight="1" x14ac:dyDescent="0.3">
      <c r="E6630" s="136"/>
    </row>
    <row r="6631" spans="5:5" s="121" customFormat="1" ht="88.5" customHeight="1" x14ac:dyDescent="0.3">
      <c r="E6631" s="136"/>
    </row>
    <row r="6632" spans="5:5" s="121" customFormat="1" ht="88.5" customHeight="1" x14ac:dyDescent="0.3">
      <c r="E6632" s="136"/>
    </row>
    <row r="6633" spans="5:5" s="121" customFormat="1" ht="88.5" customHeight="1" x14ac:dyDescent="0.3">
      <c r="E6633" s="136"/>
    </row>
    <row r="6634" spans="5:5" s="121" customFormat="1" ht="88.5" customHeight="1" x14ac:dyDescent="0.3">
      <c r="E6634" s="136"/>
    </row>
    <row r="6635" spans="5:5" s="121" customFormat="1" ht="88.5" customHeight="1" x14ac:dyDescent="0.3">
      <c r="E6635" s="136"/>
    </row>
    <row r="6636" spans="5:5" s="121" customFormat="1" ht="88.5" customHeight="1" x14ac:dyDescent="0.3">
      <c r="E6636" s="136"/>
    </row>
    <row r="6637" spans="5:5" s="121" customFormat="1" ht="88.5" customHeight="1" x14ac:dyDescent="0.3">
      <c r="E6637" s="136"/>
    </row>
    <row r="6638" spans="5:5" s="121" customFormat="1" ht="88.5" customHeight="1" x14ac:dyDescent="0.3">
      <c r="E6638" s="136"/>
    </row>
    <row r="6639" spans="5:5" s="121" customFormat="1" ht="88.5" customHeight="1" x14ac:dyDescent="0.3">
      <c r="E6639" s="136"/>
    </row>
    <row r="6640" spans="5:5" s="121" customFormat="1" ht="88.5" customHeight="1" x14ac:dyDescent="0.3">
      <c r="E6640" s="136"/>
    </row>
    <row r="6641" spans="5:5" s="121" customFormat="1" ht="88.5" customHeight="1" x14ac:dyDescent="0.3">
      <c r="E6641" s="136"/>
    </row>
    <row r="6642" spans="5:5" s="121" customFormat="1" ht="88.5" customHeight="1" x14ac:dyDescent="0.3">
      <c r="E6642" s="136"/>
    </row>
    <row r="6643" spans="5:5" s="121" customFormat="1" ht="88.5" customHeight="1" x14ac:dyDescent="0.3">
      <c r="E6643" s="136"/>
    </row>
    <row r="6644" spans="5:5" s="121" customFormat="1" ht="88.5" customHeight="1" x14ac:dyDescent="0.3">
      <c r="E6644" s="136"/>
    </row>
    <row r="6645" spans="5:5" s="121" customFormat="1" ht="88.5" customHeight="1" x14ac:dyDescent="0.3">
      <c r="E6645" s="136"/>
    </row>
    <row r="6646" spans="5:5" s="121" customFormat="1" ht="88.5" customHeight="1" x14ac:dyDescent="0.3">
      <c r="E6646" s="136"/>
    </row>
    <row r="6647" spans="5:5" s="121" customFormat="1" ht="88.5" customHeight="1" x14ac:dyDescent="0.3">
      <c r="E6647" s="136"/>
    </row>
    <row r="6648" spans="5:5" s="121" customFormat="1" ht="88.5" customHeight="1" x14ac:dyDescent="0.3">
      <c r="E6648" s="136"/>
    </row>
    <row r="6649" spans="5:5" s="121" customFormat="1" ht="88.5" customHeight="1" x14ac:dyDescent="0.3">
      <c r="E6649" s="136"/>
    </row>
    <row r="6650" spans="5:5" s="121" customFormat="1" ht="88.5" customHeight="1" x14ac:dyDescent="0.3">
      <c r="E6650" s="136"/>
    </row>
    <row r="6651" spans="5:5" s="121" customFormat="1" ht="88.5" customHeight="1" x14ac:dyDescent="0.3">
      <c r="E6651" s="136"/>
    </row>
    <row r="6652" spans="5:5" s="121" customFormat="1" ht="88.5" customHeight="1" x14ac:dyDescent="0.3">
      <c r="E6652" s="136"/>
    </row>
    <row r="6653" spans="5:5" s="121" customFormat="1" ht="88.5" customHeight="1" x14ac:dyDescent="0.3">
      <c r="E6653" s="136"/>
    </row>
    <row r="6654" spans="5:5" s="121" customFormat="1" ht="88.5" customHeight="1" x14ac:dyDescent="0.3">
      <c r="E6654" s="136"/>
    </row>
    <row r="6655" spans="5:5" s="121" customFormat="1" ht="88.5" customHeight="1" x14ac:dyDescent="0.3">
      <c r="E6655" s="136"/>
    </row>
    <row r="6656" spans="5:5" s="121" customFormat="1" ht="88.5" customHeight="1" x14ac:dyDescent="0.3">
      <c r="E6656" s="136"/>
    </row>
    <row r="6657" spans="5:5" s="121" customFormat="1" ht="88.5" customHeight="1" x14ac:dyDescent="0.3">
      <c r="E6657" s="136"/>
    </row>
    <row r="6658" spans="5:5" s="121" customFormat="1" ht="88.5" customHeight="1" x14ac:dyDescent="0.3">
      <c r="E6658" s="136"/>
    </row>
    <row r="6659" spans="5:5" s="121" customFormat="1" ht="88.5" customHeight="1" x14ac:dyDescent="0.3">
      <c r="E6659" s="136"/>
    </row>
    <row r="6660" spans="5:5" s="121" customFormat="1" ht="88.5" customHeight="1" x14ac:dyDescent="0.3">
      <c r="E6660" s="136"/>
    </row>
    <row r="6661" spans="5:5" s="121" customFormat="1" ht="88.5" customHeight="1" x14ac:dyDescent="0.3">
      <c r="E6661" s="136"/>
    </row>
    <row r="6662" spans="5:5" s="121" customFormat="1" ht="88.5" customHeight="1" x14ac:dyDescent="0.3">
      <c r="E6662" s="136"/>
    </row>
    <row r="6663" spans="5:5" s="121" customFormat="1" ht="88.5" customHeight="1" x14ac:dyDescent="0.3">
      <c r="E6663" s="136"/>
    </row>
    <row r="6664" spans="5:5" s="121" customFormat="1" ht="88.5" customHeight="1" x14ac:dyDescent="0.3">
      <c r="E6664" s="136"/>
    </row>
    <row r="6665" spans="5:5" s="121" customFormat="1" ht="88.5" customHeight="1" x14ac:dyDescent="0.3">
      <c r="E6665" s="136"/>
    </row>
    <row r="6666" spans="5:5" s="121" customFormat="1" ht="88.5" customHeight="1" x14ac:dyDescent="0.3">
      <c r="E6666" s="136"/>
    </row>
    <row r="6667" spans="5:5" s="121" customFormat="1" ht="88.5" customHeight="1" x14ac:dyDescent="0.3">
      <c r="E6667" s="136"/>
    </row>
    <row r="6668" spans="5:5" s="121" customFormat="1" ht="88.5" customHeight="1" x14ac:dyDescent="0.3">
      <c r="E6668" s="136"/>
    </row>
    <row r="6669" spans="5:5" s="121" customFormat="1" ht="88.5" customHeight="1" x14ac:dyDescent="0.3">
      <c r="E6669" s="136"/>
    </row>
    <row r="6670" spans="5:5" s="121" customFormat="1" ht="88.5" customHeight="1" x14ac:dyDescent="0.3">
      <c r="E6670" s="136"/>
    </row>
    <row r="6671" spans="5:5" s="121" customFormat="1" ht="88.5" customHeight="1" x14ac:dyDescent="0.3">
      <c r="E6671" s="136"/>
    </row>
    <row r="6672" spans="5:5" s="121" customFormat="1" ht="88.5" customHeight="1" x14ac:dyDescent="0.3">
      <c r="E6672" s="136"/>
    </row>
    <row r="6673" spans="5:5" s="121" customFormat="1" ht="88.5" customHeight="1" x14ac:dyDescent="0.3">
      <c r="E6673" s="136"/>
    </row>
    <row r="6674" spans="5:5" s="121" customFormat="1" ht="88.5" customHeight="1" x14ac:dyDescent="0.3">
      <c r="E6674" s="136"/>
    </row>
    <row r="6675" spans="5:5" s="121" customFormat="1" ht="88.5" customHeight="1" x14ac:dyDescent="0.3">
      <c r="E6675" s="136"/>
    </row>
    <row r="6676" spans="5:5" s="121" customFormat="1" ht="88.5" customHeight="1" x14ac:dyDescent="0.3">
      <c r="E6676" s="136"/>
    </row>
    <row r="6677" spans="5:5" s="121" customFormat="1" ht="88.5" customHeight="1" x14ac:dyDescent="0.3">
      <c r="E6677" s="136"/>
    </row>
    <row r="6678" spans="5:5" s="121" customFormat="1" ht="88.5" customHeight="1" x14ac:dyDescent="0.3">
      <c r="E6678" s="136"/>
    </row>
    <row r="6679" spans="5:5" s="121" customFormat="1" ht="88.5" customHeight="1" x14ac:dyDescent="0.3">
      <c r="E6679" s="136"/>
    </row>
    <row r="6680" spans="5:5" s="121" customFormat="1" ht="88.5" customHeight="1" x14ac:dyDescent="0.3">
      <c r="E6680" s="136"/>
    </row>
    <row r="6681" spans="5:5" s="121" customFormat="1" ht="88.5" customHeight="1" x14ac:dyDescent="0.3">
      <c r="E6681" s="136"/>
    </row>
    <row r="6682" spans="5:5" s="121" customFormat="1" ht="88.5" customHeight="1" x14ac:dyDescent="0.3">
      <c r="E6682" s="136"/>
    </row>
    <row r="6683" spans="5:5" s="121" customFormat="1" ht="88.5" customHeight="1" x14ac:dyDescent="0.3">
      <c r="E6683" s="136"/>
    </row>
    <row r="6684" spans="5:5" s="121" customFormat="1" ht="88.5" customHeight="1" x14ac:dyDescent="0.3">
      <c r="E6684" s="136"/>
    </row>
    <row r="6685" spans="5:5" s="121" customFormat="1" ht="88.5" customHeight="1" x14ac:dyDescent="0.3">
      <c r="E6685" s="136"/>
    </row>
    <row r="6686" spans="5:5" s="121" customFormat="1" ht="88.5" customHeight="1" x14ac:dyDescent="0.3">
      <c r="E6686" s="136"/>
    </row>
    <row r="6687" spans="5:5" s="121" customFormat="1" ht="88.5" customHeight="1" x14ac:dyDescent="0.3">
      <c r="E6687" s="136"/>
    </row>
    <row r="6688" spans="5:5" s="121" customFormat="1" ht="88.5" customHeight="1" x14ac:dyDescent="0.3">
      <c r="E6688" s="136"/>
    </row>
    <row r="6689" spans="5:5" s="121" customFormat="1" ht="88.5" customHeight="1" x14ac:dyDescent="0.3">
      <c r="E6689" s="136"/>
    </row>
    <row r="6690" spans="5:5" s="121" customFormat="1" ht="88.5" customHeight="1" x14ac:dyDescent="0.3">
      <c r="E6690" s="136"/>
    </row>
    <row r="6691" spans="5:5" s="121" customFormat="1" ht="88.5" customHeight="1" x14ac:dyDescent="0.3">
      <c r="E6691" s="136"/>
    </row>
    <row r="6692" spans="5:5" s="121" customFormat="1" ht="88.5" customHeight="1" x14ac:dyDescent="0.3">
      <c r="E6692" s="136"/>
    </row>
    <row r="6693" spans="5:5" s="121" customFormat="1" ht="88.5" customHeight="1" x14ac:dyDescent="0.3">
      <c r="E6693" s="136"/>
    </row>
    <row r="6694" spans="5:5" s="121" customFormat="1" ht="88.5" customHeight="1" x14ac:dyDescent="0.3">
      <c r="E6694" s="136"/>
    </row>
    <row r="6695" spans="5:5" s="121" customFormat="1" ht="88.5" customHeight="1" x14ac:dyDescent="0.3">
      <c r="E6695" s="136"/>
    </row>
    <row r="6696" spans="5:5" s="121" customFormat="1" ht="88.5" customHeight="1" x14ac:dyDescent="0.3">
      <c r="E6696" s="136"/>
    </row>
    <row r="6697" spans="5:5" s="121" customFormat="1" ht="88.5" customHeight="1" x14ac:dyDescent="0.3">
      <c r="E6697" s="136"/>
    </row>
    <row r="6698" spans="5:5" s="121" customFormat="1" ht="88.5" customHeight="1" x14ac:dyDescent="0.3">
      <c r="E6698" s="136"/>
    </row>
    <row r="6699" spans="5:5" s="121" customFormat="1" ht="88.5" customHeight="1" x14ac:dyDescent="0.3">
      <c r="E6699" s="136"/>
    </row>
    <row r="6700" spans="5:5" s="121" customFormat="1" ht="88.5" customHeight="1" x14ac:dyDescent="0.3">
      <c r="E6700" s="136"/>
    </row>
    <row r="6701" spans="5:5" s="121" customFormat="1" ht="88.5" customHeight="1" x14ac:dyDescent="0.3">
      <c r="E6701" s="136"/>
    </row>
    <row r="6702" spans="5:5" s="121" customFormat="1" ht="88.5" customHeight="1" x14ac:dyDescent="0.3">
      <c r="E6702" s="136"/>
    </row>
    <row r="6703" spans="5:5" s="121" customFormat="1" ht="88.5" customHeight="1" x14ac:dyDescent="0.3">
      <c r="E6703" s="136"/>
    </row>
    <row r="6704" spans="5:5" s="121" customFormat="1" ht="88.5" customHeight="1" x14ac:dyDescent="0.3">
      <c r="E6704" s="136"/>
    </row>
    <row r="6705" spans="5:5" s="121" customFormat="1" ht="88.5" customHeight="1" x14ac:dyDescent="0.3">
      <c r="E6705" s="136"/>
    </row>
    <row r="6706" spans="5:5" s="121" customFormat="1" ht="88.5" customHeight="1" x14ac:dyDescent="0.3">
      <c r="E6706" s="136"/>
    </row>
    <row r="6707" spans="5:5" s="121" customFormat="1" ht="88.5" customHeight="1" x14ac:dyDescent="0.3">
      <c r="E6707" s="136"/>
    </row>
    <row r="6708" spans="5:5" s="121" customFormat="1" ht="88.5" customHeight="1" x14ac:dyDescent="0.3">
      <c r="E6708" s="136"/>
    </row>
    <row r="6709" spans="5:5" s="121" customFormat="1" ht="88.5" customHeight="1" x14ac:dyDescent="0.3">
      <c r="E6709" s="136"/>
    </row>
    <row r="6710" spans="5:5" s="121" customFormat="1" ht="88.5" customHeight="1" x14ac:dyDescent="0.3">
      <c r="E6710" s="136"/>
    </row>
    <row r="6711" spans="5:5" s="121" customFormat="1" ht="88.5" customHeight="1" x14ac:dyDescent="0.3">
      <c r="E6711" s="136"/>
    </row>
    <row r="6712" spans="5:5" s="121" customFormat="1" ht="88.5" customHeight="1" x14ac:dyDescent="0.3">
      <c r="E6712" s="136"/>
    </row>
    <row r="6713" spans="5:5" s="121" customFormat="1" ht="88.5" customHeight="1" x14ac:dyDescent="0.3">
      <c r="E6713" s="136"/>
    </row>
    <row r="6714" spans="5:5" s="121" customFormat="1" ht="88.5" customHeight="1" x14ac:dyDescent="0.3">
      <c r="E6714" s="136"/>
    </row>
    <row r="6715" spans="5:5" s="121" customFormat="1" ht="88.5" customHeight="1" x14ac:dyDescent="0.3">
      <c r="E6715" s="136"/>
    </row>
    <row r="6716" spans="5:5" s="121" customFormat="1" ht="88.5" customHeight="1" x14ac:dyDescent="0.3">
      <c r="E6716" s="136"/>
    </row>
    <row r="6717" spans="5:5" s="121" customFormat="1" ht="88.5" customHeight="1" x14ac:dyDescent="0.3">
      <c r="E6717" s="136"/>
    </row>
    <row r="6718" spans="5:5" s="121" customFormat="1" ht="88.5" customHeight="1" x14ac:dyDescent="0.3">
      <c r="E6718" s="136"/>
    </row>
    <row r="6719" spans="5:5" s="121" customFormat="1" ht="88.5" customHeight="1" x14ac:dyDescent="0.3">
      <c r="E6719" s="136"/>
    </row>
    <row r="6720" spans="5:5" s="121" customFormat="1" ht="88.5" customHeight="1" x14ac:dyDescent="0.3">
      <c r="E6720" s="136"/>
    </row>
    <row r="6721" spans="5:5" s="121" customFormat="1" ht="88.5" customHeight="1" x14ac:dyDescent="0.3">
      <c r="E6721" s="136"/>
    </row>
    <row r="6722" spans="5:5" s="121" customFormat="1" ht="88.5" customHeight="1" x14ac:dyDescent="0.3">
      <c r="E6722" s="136"/>
    </row>
    <row r="6723" spans="5:5" s="121" customFormat="1" ht="88.5" customHeight="1" x14ac:dyDescent="0.3">
      <c r="E6723" s="136"/>
    </row>
    <row r="6724" spans="5:5" s="121" customFormat="1" ht="88.5" customHeight="1" x14ac:dyDescent="0.3">
      <c r="E6724" s="136"/>
    </row>
    <row r="6725" spans="5:5" s="121" customFormat="1" ht="88.5" customHeight="1" x14ac:dyDescent="0.3">
      <c r="E6725" s="136"/>
    </row>
    <row r="6726" spans="5:5" s="121" customFormat="1" ht="88.5" customHeight="1" x14ac:dyDescent="0.3">
      <c r="E6726" s="136"/>
    </row>
    <row r="6727" spans="5:5" s="121" customFormat="1" ht="88.5" customHeight="1" x14ac:dyDescent="0.3">
      <c r="E6727" s="136"/>
    </row>
    <row r="6728" spans="5:5" s="121" customFormat="1" ht="88.5" customHeight="1" x14ac:dyDescent="0.3">
      <c r="E6728" s="136"/>
    </row>
    <row r="6729" spans="5:5" s="121" customFormat="1" ht="88.5" customHeight="1" x14ac:dyDescent="0.3">
      <c r="E6729" s="136"/>
    </row>
    <row r="6730" spans="5:5" s="121" customFormat="1" ht="88.5" customHeight="1" x14ac:dyDescent="0.3">
      <c r="E6730" s="136"/>
    </row>
    <row r="6731" spans="5:5" s="121" customFormat="1" ht="88.5" customHeight="1" x14ac:dyDescent="0.3">
      <c r="E6731" s="136"/>
    </row>
    <row r="6732" spans="5:5" s="121" customFormat="1" ht="88.5" customHeight="1" x14ac:dyDescent="0.3">
      <c r="E6732" s="136"/>
    </row>
    <row r="6733" spans="5:5" s="121" customFormat="1" ht="88.5" customHeight="1" x14ac:dyDescent="0.3">
      <c r="E6733" s="136"/>
    </row>
    <row r="6734" spans="5:5" s="121" customFormat="1" ht="88.5" customHeight="1" x14ac:dyDescent="0.3">
      <c r="E6734" s="136"/>
    </row>
    <row r="6735" spans="5:5" s="121" customFormat="1" ht="88.5" customHeight="1" x14ac:dyDescent="0.3">
      <c r="E6735" s="136"/>
    </row>
    <row r="6736" spans="5:5" s="121" customFormat="1" ht="88.5" customHeight="1" x14ac:dyDescent="0.3">
      <c r="E6736" s="136"/>
    </row>
    <row r="6737" spans="5:5" s="121" customFormat="1" ht="88.5" customHeight="1" x14ac:dyDescent="0.3">
      <c r="E6737" s="136"/>
    </row>
    <row r="6738" spans="5:5" s="121" customFormat="1" ht="88.5" customHeight="1" x14ac:dyDescent="0.3">
      <c r="E6738" s="136"/>
    </row>
    <row r="6739" spans="5:5" s="121" customFormat="1" ht="88.5" customHeight="1" x14ac:dyDescent="0.3">
      <c r="E6739" s="136"/>
    </row>
    <row r="6740" spans="5:5" s="121" customFormat="1" ht="88.5" customHeight="1" x14ac:dyDescent="0.3">
      <c r="E6740" s="136"/>
    </row>
    <row r="6741" spans="5:5" s="121" customFormat="1" ht="88.5" customHeight="1" x14ac:dyDescent="0.3">
      <c r="E6741" s="136"/>
    </row>
    <row r="6742" spans="5:5" s="121" customFormat="1" ht="88.5" customHeight="1" x14ac:dyDescent="0.3">
      <c r="E6742" s="136"/>
    </row>
    <row r="6743" spans="5:5" s="121" customFormat="1" ht="88.5" customHeight="1" x14ac:dyDescent="0.3">
      <c r="E6743" s="136"/>
    </row>
    <row r="6744" spans="5:5" s="121" customFormat="1" ht="88.5" customHeight="1" x14ac:dyDescent="0.3">
      <c r="E6744" s="136"/>
    </row>
    <row r="6745" spans="5:5" s="121" customFormat="1" ht="88.5" customHeight="1" x14ac:dyDescent="0.3">
      <c r="E6745" s="136"/>
    </row>
    <row r="6746" spans="5:5" s="121" customFormat="1" ht="88.5" customHeight="1" x14ac:dyDescent="0.3">
      <c r="E6746" s="136"/>
    </row>
    <row r="6747" spans="5:5" s="121" customFormat="1" ht="88.5" customHeight="1" x14ac:dyDescent="0.3">
      <c r="E6747" s="136"/>
    </row>
    <row r="6748" spans="5:5" s="121" customFormat="1" ht="88.5" customHeight="1" x14ac:dyDescent="0.3">
      <c r="E6748" s="136"/>
    </row>
    <row r="6749" spans="5:5" s="121" customFormat="1" ht="88.5" customHeight="1" x14ac:dyDescent="0.3">
      <c r="E6749" s="136"/>
    </row>
    <row r="6750" spans="5:5" s="121" customFormat="1" ht="88.5" customHeight="1" x14ac:dyDescent="0.3">
      <c r="E6750" s="136"/>
    </row>
    <row r="6751" spans="5:5" s="121" customFormat="1" ht="88.5" customHeight="1" x14ac:dyDescent="0.3">
      <c r="E6751" s="136"/>
    </row>
    <row r="6752" spans="5:5" s="121" customFormat="1" ht="88.5" customHeight="1" x14ac:dyDescent="0.3">
      <c r="E6752" s="136"/>
    </row>
    <row r="6753" spans="5:5" s="121" customFormat="1" ht="88.5" customHeight="1" x14ac:dyDescent="0.3">
      <c r="E6753" s="136"/>
    </row>
    <row r="6754" spans="5:5" s="121" customFormat="1" ht="88.5" customHeight="1" x14ac:dyDescent="0.3">
      <c r="E6754" s="136"/>
    </row>
    <row r="6755" spans="5:5" s="121" customFormat="1" ht="88.5" customHeight="1" x14ac:dyDescent="0.3">
      <c r="E6755" s="136"/>
    </row>
    <row r="6756" spans="5:5" s="121" customFormat="1" ht="88.5" customHeight="1" x14ac:dyDescent="0.3">
      <c r="E6756" s="136"/>
    </row>
    <row r="6757" spans="5:5" s="121" customFormat="1" ht="88.5" customHeight="1" x14ac:dyDescent="0.3">
      <c r="E6757" s="136"/>
    </row>
    <row r="6758" spans="5:5" s="121" customFormat="1" ht="88.5" customHeight="1" x14ac:dyDescent="0.3">
      <c r="E6758" s="136"/>
    </row>
    <row r="6759" spans="5:5" s="121" customFormat="1" ht="88.5" customHeight="1" x14ac:dyDescent="0.3">
      <c r="E6759" s="136"/>
    </row>
    <row r="6760" spans="5:5" s="121" customFormat="1" ht="88.5" customHeight="1" x14ac:dyDescent="0.3">
      <c r="E6760" s="136"/>
    </row>
    <row r="6761" spans="5:5" s="121" customFormat="1" ht="88.5" customHeight="1" x14ac:dyDescent="0.3">
      <c r="E6761" s="136"/>
    </row>
    <row r="6762" spans="5:5" s="121" customFormat="1" ht="88.5" customHeight="1" x14ac:dyDescent="0.3">
      <c r="E6762" s="136"/>
    </row>
    <row r="6763" spans="5:5" s="121" customFormat="1" ht="88.5" customHeight="1" x14ac:dyDescent="0.3">
      <c r="E6763" s="136"/>
    </row>
    <row r="6764" spans="5:5" s="121" customFormat="1" ht="88.5" customHeight="1" x14ac:dyDescent="0.3">
      <c r="E6764" s="136"/>
    </row>
    <row r="6765" spans="5:5" s="121" customFormat="1" ht="88.5" customHeight="1" x14ac:dyDescent="0.3">
      <c r="E6765" s="136"/>
    </row>
    <row r="6766" spans="5:5" s="121" customFormat="1" ht="88.5" customHeight="1" x14ac:dyDescent="0.3">
      <c r="E6766" s="136"/>
    </row>
    <row r="6767" spans="5:5" s="121" customFormat="1" ht="88.5" customHeight="1" x14ac:dyDescent="0.3">
      <c r="E6767" s="136"/>
    </row>
    <row r="6768" spans="5:5" s="121" customFormat="1" ht="88.5" customHeight="1" x14ac:dyDescent="0.3">
      <c r="E6768" s="136"/>
    </row>
    <row r="6769" spans="5:5" s="121" customFormat="1" ht="88.5" customHeight="1" x14ac:dyDescent="0.3">
      <c r="E6769" s="136"/>
    </row>
    <row r="6770" spans="5:5" s="121" customFormat="1" ht="88.5" customHeight="1" x14ac:dyDescent="0.3">
      <c r="E6770" s="136"/>
    </row>
    <row r="6771" spans="5:5" s="121" customFormat="1" ht="88.5" customHeight="1" x14ac:dyDescent="0.3">
      <c r="E6771" s="136"/>
    </row>
    <row r="6772" spans="5:5" s="121" customFormat="1" ht="88.5" customHeight="1" x14ac:dyDescent="0.3">
      <c r="E6772" s="136"/>
    </row>
    <row r="6773" spans="5:5" s="121" customFormat="1" ht="88.5" customHeight="1" x14ac:dyDescent="0.3">
      <c r="E6773" s="136"/>
    </row>
    <row r="6774" spans="5:5" s="121" customFormat="1" ht="88.5" customHeight="1" x14ac:dyDescent="0.3">
      <c r="E6774" s="136"/>
    </row>
    <row r="6775" spans="5:5" s="121" customFormat="1" ht="88.5" customHeight="1" x14ac:dyDescent="0.3">
      <c r="E6775" s="136"/>
    </row>
    <row r="6776" spans="5:5" s="121" customFormat="1" ht="88.5" customHeight="1" x14ac:dyDescent="0.3">
      <c r="E6776" s="136"/>
    </row>
    <row r="6777" spans="5:5" s="121" customFormat="1" ht="88.5" customHeight="1" x14ac:dyDescent="0.3">
      <c r="E6777" s="136"/>
    </row>
    <row r="6778" spans="5:5" s="121" customFormat="1" ht="88.5" customHeight="1" x14ac:dyDescent="0.3">
      <c r="E6778" s="136"/>
    </row>
    <row r="6779" spans="5:5" s="121" customFormat="1" ht="88.5" customHeight="1" x14ac:dyDescent="0.3">
      <c r="E6779" s="136"/>
    </row>
    <row r="6780" spans="5:5" s="121" customFormat="1" ht="88.5" customHeight="1" x14ac:dyDescent="0.3">
      <c r="E6780" s="136"/>
    </row>
    <row r="6781" spans="5:5" s="121" customFormat="1" ht="88.5" customHeight="1" x14ac:dyDescent="0.3">
      <c r="E6781" s="136"/>
    </row>
    <row r="6782" spans="5:5" s="121" customFormat="1" ht="88.5" customHeight="1" x14ac:dyDescent="0.3">
      <c r="E6782" s="136"/>
    </row>
    <row r="6783" spans="5:5" s="121" customFormat="1" ht="88.5" customHeight="1" x14ac:dyDescent="0.3">
      <c r="E6783" s="136"/>
    </row>
    <row r="6784" spans="5:5" s="121" customFormat="1" ht="88.5" customHeight="1" x14ac:dyDescent="0.3">
      <c r="E6784" s="136"/>
    </row>
    <row r="6785" spans="5:5" s="121" customFormat="1" ht="88.5" customHeight="1" x14ac:dyDescent="0.3">
      <c r="E6785" s="136"/>
    </row>
    <row r="6786" spans="5:5" s="121" customFormat="1" ht="88.5" customHeight="1" x14ac:dyDescent="0.3">
      <c r="E6786" s="136"/>
    </row>
    <row r="6787" spans="5:5" s="121" customFormat="1" ht="88.5" customHeight="1" x14ac:dyDescent="0.3">
      <c r="E6787" s="136"/>
    </row>
    <row r="6788" spans="5:5" s="121" customFormat="1" ht="88.5" customHeight="1" x14ac:dyDescent="0.3">
      <c r="E6788" s="136"/>
    </row>
    <row r="6789" spans="5:5" s="121" customFormat="1" ht="88.5" customHeight="1" x14ac:dyDescent="0.3">
      <c r="E6789" s="136"/>
    </row>
    <row r="6790" spans="5:5" s="121" customFormat="1" ht="88.5" customHeight="1" x14ac:dyDescent="0.3">
      <c r="E6790" s="136"/>
    </row>
    <row r="6791" spans="5:5" s="121" customFormat="1" ht="88.5" customHeight="1" x14ac:dyDescent="0.3">
      <c r="E6791" s="136"/>
    </row>
    <row r="6792" spans="5:5" s="121" customFormat="1" ht="88.5" customHeight="1" x14ac:dyDescent="0.3">
      <c r="E6792" s="136"/>
    </row>
    <row r="6793" spans="5:5" s="121" customFormat="1" ht="88.5" customHeight="1" x14ac:dyDescent="0.3">
      <c r="E6793" s="136"/>
    </row>
    <row r="6794" spans="5:5" s="121" customFormat="1" ht="88.5" customHeight="1" x14ac:dyDescent="0.3">
      <c r="E6794" s="136"/>
    </row>
    <row r="6795" spans="5:5" s="121" customFormat="1" ht="88.5" customHeight="1" x14ac:dyDescent="0.3">
      <c r="E6795" s="136"/>
    </row>
    <row r="6796" spans="5:5" s="121" customFormat="1" ht="88.5" customHeight="1" x14ac:dyDescent="0.3">
      <c r="E6796" s="136"/>
    </row>
    <row r="6797" spans="5:5" s="121" customFormat="1" ht="88.5" customHeight="1" x14ac:dyDescent="0.3">
      <c r="E6797" s="136"/>
    </row>
    <row r="6798" spans="5:5" s="121" customFormat="1" ht="88.5" customHeight="1" x14ac:dyDescent="0.3">
      <c r="E6798" s="136"/>
    </row>
    <row r="6799" spans="5:5" s="121" customFormat="1" ht="88.5" customHeight="1" x14ac:dyDescent="0.3">
      <c r="E6799" s="136"/>
    </row>
    <row r="6800" spans="5:5" s="121" customFormat="1" ht="88.5" customHeight="1" x14ac:dyDescent="0.3">
      <c r="E6800" s="136"/>
    </row>
    <row r="6801" spans="5:5" s="121" customFormat="1" ht="88.5" customHeight="1" x14ac:dyDescent="0.3">
      <c r="E6801" s="136"/>
    </row>
    <row r="6802" spans="5:5" s="121" customFormat="1" ht="88.5" customHeight="1" x14ac:dyDescent="0.3">
      <c r="E6802" s="136"/>
    </row>
    <row r="6803" spans="5:5" s="121" customFormat="1" ht="88.5" customHeight="1" x14ac:dyDescent="0.3">
      <c r="E6803" s="136"/>
    </row>
    <row r="6804" spans="5:5" s="121" customFormat="1" ht="88.5" customHeight="1" x14ac:dyDescent="0.3">
      <c r="E6804" s="136"/>
    </row>
    <row r="6805" spans="5:5" s="121" customFormat="1" ht="88.5" customHeight="1" x14ac:dyDescent="0.3">
      <c r="E6805" s="136"/>
    </row>
    <row r="6806" spans="5:5" s="121" customFormat="1" ht="88.5" customHeight="1" x14ac:dyDescent="0.3">
      <c r="E6806" s="136"/>
    </row>
    <row r="6807" spans="5:5" s="121" customFormat="1" ht="88.5" customHeight="1" x14ac:dyDescent="0.3">
      <c r="E6807" s="136"/>
    </row>
    <row r="6808" spans="5:5" s="121" customFormat="1" ht="88.5" customHeight="1" x14ac:dyDescent="0.3">
      <c r="E6808" s="136"/>
    </row>
    <row r="6809" spans="5:5" s="121" customFormat="1" ht="88.5" customHeight="1" x14ac:dyDescent="0.3">
      <c r="E6809" s="136"/>
    </row>
    <row r="6810" spans="5:5" s="121" customFormat="1" ht="88.5" customHeight="1" x14ac:dyDescent="0.3">
      <c r="E6810" s="136"/>
    </row>
    <row r="6811" spans="5:5" s="121" customFormat="1" ht="88.5" customHeight="1" x14ac:dyDescent="0.3">
      <c r="E6811" s="136"/>
    </row>
    <row r="6812" spans="5:5" s="121" customFormat="1" ht="88.5" customHeight="1" x14ac:dyDescent="0.3">
      <c r="E6812" s="136"/>
    </row>
    <row r="6813" spans="5:5" s="121" customFormat="1" ht="88.5" customHeight="1" x14ac:dyDescent="0.3">
      <c r="E6813" s="136"/>
    </row>
    <row r="6814" spans="5:5" s="121" customFormat="1" ht="88.5" customHeight="1" x14ac:dyDescent="0.3">
      <c r="E6814" s="136"/>
    </row>
    <row r="6815" spans="5:5" s="121" customFormat="1" ht="88.5" customHeight="1" x14ac:dyDescent="0.3">
      <c r="E6815" s="136"/>
    </row>
    <row r="6816" spans="5:5" s="121" customFormat="1" ht="88.5" customHeight="1" x14ac:dyDescent="0.3">
      <c r="E6816" s="136"/>
    </row>
    <row r="6817" spans="5:5" s="121" customFormat="1" ht="88.5" customHeight="1" x14ac:dyDescent="0.3">
      <c r="E6817" s="136"/>
    </row>
    <row r="6818" spans="5:5" s="121" customFormat="1" ht="88.5" customHeight="1" x14ac:dyDescent="0.3">
      <c r="E6818" s="136"/>
    </row>
    <row r="6819" spans="5:5" s="121" customFormat="1" ht="88.5" customHeight="1" x14ac:dyDescent="0.3">
      <c r="E6819" s="136"/>
    </row>
    <row r="6820" spans="5:5" s="121" customFormat="1" ht="88.5" customHeight="1" x14ac:dyDescent="0.3">
      <c r="E6820" s="136"/>
    </row>
    <row r="6821" spans="5:5" s="121" customFormat="1" ht="88.5" customHeight="1" x14ac:dyDescent="0.3">
      <c r="E6821" s="136"/>
    </row>
    <row r="6822" spans="5:5" s="121" customFormat="1" ht="88.5" customHeight="1" x14ac:dyDescent="0.3">
      <c r="E6822" s="136"/>
    </row>
    <row r="6823" spans="5:5" s="121" customFormat="1" ht="88.5" customHeight="1" x14ac:dyDescent="0.3">
      <c r="E6823" s="136"/>
    </row>
    <row r="6824" spans="5:5" s="121" customFormat="1" ht="88.5" customHeight="1" x14ac:dyDescent="0.3">
      <c r="E6824" s="136"/>
    </row>
    <row r="6825" spans="5:5" s="121" customFormat="1" ht="88.5" customHeight="1" x14ac:dyDescent="0.3">
      <c r="E6825" s="136"/>
    </row>
    <row r="6826" spans="5:5" s="121" customFormat="1" ht="88.5" customHeight="1" x14ac:dyDescent="0.3">
      <c r="E6826" s="136"/>
    </row>
    <row r="6827" spans="5:5" s="121" customFormat="1" ht="88.5" customHeight="1" x14ac:dyDescent="0.3">
      <c r="E6827" s="136"/>
    </row>
    <row r="6828" spans="5:5" s="121" customFormat="1" ht="88.5" customHeight="1" x14ac:dyDescent="0.3">
      <c r="E6828" s="136"/>
    </row>
    <row r="6829" spans="5:5" s="121" customFormat="1" ht="88.5" customHeight="1" x14ac:dyDescent="0.3">
      <c r="E6829" s="136"/>
    </row>
    <row r="6830" spans="5:5" s="121" customFormat="1" ht="88.5" customHeight="1" x14ac:dyDescent="0.3">
      <c r="E6830" s="136"/>
    </row>
    <row r="6831" spans="5:5" s="121" customFormat="1" ht="88.5" customHeight="1" x14ac:dyDescent="0.3">
      <c r="E6831" s="136"/>
    </row>
    <row r="6832" spans="5:5" s="121" customFormat="1" ht="88.5" customHeight="1" x14ac:dyDescent="0.3">
      <c r="E6832" s="136"/>
    </row>
    <row r="6833" spans="5:5" s="121" customFormat="1" ht="88.5" customHeight="1" x14ac:dyDescent="0.3">
      <c r="E6833" s="136"/>
    </row>
    <row r="6834" spans="5:5" s="121" customFormat="1" ht="88.5" customHeight="1" x14ac:dyDescent="0.3">
      <c r="E6834" s="136"/>
    </row>
    <row r="6835" spans="5:5" s="121" customFormat="1" ht="88.5" customHeight="1" x14ac:dyDescent="0.3">
      <c r="E6835" s="136"/>
    </row>
    <row r="6836" spans="5:5" s="121" customFormat="1" ht="88.5" customHeight="1" x14ac:dyDescent="0.3">
      <c r="E6836" s="136"/>
    </row>
    <row r="6837" spans="5:5" s="121" customFormat="1" ht="88.5" customHeight="1" x14ac:dyDescent="0.3">
      <c r="E6837" s="136"/>
    </row>
    <row r="6838" spans="5:5" s="121" customFormat="1" ht="88.5" customHeight="1" x14ac:dyDescent="0.3">
      <c r="E6838" s="136"/>
    </row>
    <row r="6839" spans="5:5" s="121" customFormat="1" ht="88.5" customHeight="1" x14ac:dyDescent="0.3">
      <c r="E6839" s="136"/>
    </row>
    <row r="6840" spans="5:5" s="121" customFormat="1" ht="88.5" customHeight="1" x14ac:dyDescent="0.3">
      <c r="E6840" s="136"/>
    </row>
    <row r="6841" spans="5:5" s="121" customFormat="1" ht="88.5" customHeight="1" x14ac:dyDescent="0.3">
      <c r="E6841" s="136"/>
    </row>
    <row r="6842" spans="5:5" s="121" customFormat="1" ht="88.5" customHeight="1" x14ac:dyDescent="0.3">
      <c r="E6842" s="136"/>
    </row>
    <row r="6843" spans="5:5" s="121" customFormat="1" ht="88.5" customHeight="1" x14ac:dyDescent="0.3">
      <c r="E6843" s="136"/>
    </row>
    <row r="6844" spans="5:5" s="121" customFormat="1" ht="88.5" customHeight="1" x14ac:dyDescent="0.3">
      <c r="E6844" s="136"/>
    </row>
    <row r="6845" spans="5:5" s="121" customFormat="1" ht="88.5" customHeight="1" x14ac:dyDescent="0.3">
      <c r="E6845" s="136"/>
    </row>
    <row r="6846" spans="5:5" s="121" customFormat="1" ht="88.5" customHeight="1" x14ac:dyDescent="0.3">
      <c r="E6846" s="136"/>
    </row>
    <row r="6847" spans="5:5" s="121" customFormat="1" ht="88.5" customHeight="1" x14ac:dyDescent="0.3">
      <c r="E6847" s="136"/>
    </row>
    <row r="6848" spans="5:5" s="121" customFormat="1" ht="88.5" customHeight="1" x14ac:dyDescent="0.3">
      <c r="E6848" s="136"/>
    </row>
    <row r="6849" spans="5:5" s="121" customFormat="1" ht="88.5" customHeight="1" x14ac:dyDescent="0.3">
      <c r="E6849" s="136"/>
    </row>
    <row r="6850" spans="5:5" s="121" customFormat="1" ht="88.5" customHeight="1" x14ac:dyDescent="0.3">
      <c r="E6850" s="136"/>
    </row>
    <row r="6851" spans="5:5" s="121" customFormat="1" ht="88.5" customHeight="1" x14ac:dyDescent="0.3">
      <c r="E6851" s="136"/>
    </row>
    <row r="6852" spans="5:5" s="121" customFormat="1" ht="88.5" customHeight="1" x14ac:dyDescent="0.3">
      <c r="E6852" s="136"/>
    </row>
    <row r="6853" spans="5:5" s="121" customFormat="1" ht="88.5" customHeight="1" x14ac:dyDescent="0.3">
      <c r="E6853" s="136"/>
    </row>
    <row r="6854" spans="5:5" s="121" customFormat="1" ht="88.5" customHeight="1" x14ac:dyDescent="0.3">
      <c r="E6854" s="136"/>
    </row>
    <row r="6855" spans="5:5" s="121" customFormat="1" ht="88.5" customHeight="1" x14ac:dyDescent="0.3">
      <c r="E6855" s="136"/>
    </row>
    <row r="6856" spans="5:5" s="121" customFormat="1" ht="88.5" customHeight="1" x14ac:dyDescent="0.3">
      <c r="E6856" s="136"/>
    </row>
    <row r="6857" spans="5:5" s="121" customFormat="1" ht="88.5" customHeight="1" x14ac:dyDescent="0.3">
      <c r="E6857" s="136"/>
    </row>
    <row r="6858" spans="5:5" s="121" customFormat="1" ht="88.5" customHeight="1" x14ac:dyDescent="0.3">
      <c r="E6858" s="136"/>
    </row>
    <row r="6859" spans="5:5" s="121" customFormat="1" ht="88.5" customHeight="1" x14ac:dyDescent="0.3">
      <c r="E6859" s="136"/>
    </row>
    <row r="6860" spans="5:5" s="121" customFormat="1" ht="88.5" customHeight="1" x14ac:dyDescent="0.3">
      <c r="E6860" s="136"/>
    </row>
    <row r="6861" spans="5:5" s="121" customFormat="1" ht="88.5" customHeight="1" x14ac:dyDescent="0.3">
      <c r="E6861" s="136"/>
    </row>
    <row r="6862" spans="5:5" s="121" customFormat="1" ht="88.5" customHeight="1" x14ac:dyDescent="0.3">
      <c r="E6862" s="136"/>
    </row>
    <row r="6863" spans="5:5" s="121" customFormat="1" ht="88.5" customHeight="1" x14ac:dyDescent="0.3">
      <c r="E6863" s="136"/>
    </row>
    <row r="6864" spans="5:5" s="121" customFormat="1" ht="88.5" customHeight="1" x14ac:dyDescent="0.3">
      <c r="E6864" s="136"/>
    </row>
    <row r="6865" spans="5:5" s="121" customFormat="1" ht="88.5" customHeight="1" x14ac:dyDescent="0.3">
      <c r="E6865" s="136"/>
    </row>
    <row r="6866" spans="5:5" s="121" customFormat="1" ht="88.5" customHeight="1" x14ac:dyDescent="0.3">
      <c r="E6866" s="136"/>
    </row>
    <row r="6867" spans="5:5" s="121" customFormat="1" ht="88.5" customHeight="1" x14ac:dyDescent="0.3">
      <c r="E6867" s="136"/>
    </row>
    <row r="6868" spans="5:5" s="121" customFormat="1" ht="88.5" customHeight="1" x14ac:dyDescent="0.3">
      <c r="E6868" s="136"/>
    </row>
    <row r="6869" spans="5:5" s="121" customFormat="1" ht="88.5" customHeight="1" x14ac:dyDescent="0.3">
      <c r="E6869" s="136"/>
    </row>
    <row r="6870" spans="5:5" s="121" customFormat="1" ht="88.5" customHeight="1" x14ac:dyDescent="0.3">
      <c r="E6870" s="136"/>
    </row>
    <row r="6871" spans="5:5" s="121" customFormat="1" ht="88.5" customHeight="1" x14ac:dyDescent="0.3">
      <c r="E6871" s="136"/>
    </row>
    <row r="6872" spans="5:5" s="121" customFormat="1" ht="88.5" customHeight="1" x14ac:dyDescent="0.3">
      <c r="E6872" s="136"/>
    </row>
    <row r="6873" spans="5:5" s="121" customFormat="1" ht="88.5" customHeight="1" x14ac:dyDescent="0.3">
      <c r="E6873" s="136"/>
    </row>
    <row r="6874" spans="5:5" s="121" customFormat="1" ht="88.5" customHeight="1" x14ac:dyDescent="0.3">
      <c r="E6874" s="136"/>
    </row>
    <row r="6875" spans="5:5" s="121" customFormat="1" ht="88.5" customHeight="1" x14ac:dyDescent="0.3">
      <c r="E6875" s="136"/>
    </row>
    <row r="6876" spans="5:5" s="121" customFormat="1" ht="88.5" customHeight="1" x14ac:dyDescent="0.3">
      <c r="E6876" s="136"/>
    </row>
    <row r="6877" spans="5:5" s="121" customFormat="1" ht="88.5" customHeight="1" x14ac:dyDescent="0.3">
      <c r="E6877" s="136"/>
    </row>
    <row r="6878" spans="5:5" s="121" customFormat="1" ht="88.5" customHeight="1" x14ac:dyDescent="0.3">
      <c r="E6878" s="136"/>
    </row>
    <row r="6879" spans="5:5" s="121" customFormat="1" ht="88.5" customHeight="1" x14ac:dyDescent="0.3">
      <c r="E6879" s="136"/>
    </row>
    <row r="6880" spans="5:5" s="121" customFormat="1" ht="88.5" customHeight="1" x14ac:dyDescent="0.3">
      <c r="E6880" s="136"/>
    </row>
    <row r="6881" spans="5:5" s="121" customFormat="1" ht="88.5" customHeight="1" x14ac:dyDescent="0.3">
      <c r="E6881" s="136"/>
    </row>
    <row r="6882" spans="5:5" s="121" customFormat="1" ht="88.5" customHeight="1" x14ac:dyDescent="0.3">
      <c r="E6882" s="136"/>
    </row>
    <row r="6883" spans="5:5" s="121" customFormat="1" ht="88.5" customHeight="1" x14ac:dyDescent="0.3">
      <c r="E6883" s="136"/>
    </row>
    <row r="6884" spans="5:5" s="121" customFormat="1" ht="88.5" customHeight="1" x14ac:dyDescent="0.3">
      <c r="E6884" s="136"/>
    </row>
    <row r="6885" spans="5:5" s="121" customFormat="1" ht="88.5" customHeight="1" x14ac:dyDescent="0.3">
      <c r="E6885" s="136"/>
    </row>
    <row r="6886" spans="5:5" s="121" customFormat="1" ht="88.5" customHeight="1" x14ac:dyDescent="0.3">
      <c r="E6886" s="136"/>
    </row>
    <row r="6887" spans="5:5" s="121" customFormat="1" ht="88.5" customHeight="1" x14ac:dyDescent="0.3">
      <c r="E6887" s="136"/>
    </row>
    <row r="6888" spans="5:5" s="121" customFormat="1" ht="88.5" customHeight="1" x14ac:dyDescent="0.3">
      <c r="E6888" s="136"/>
    </row>
    <row r="6889" spans="5:5" s="121" customFormat="1" ht="88.5" customHeight="1" x14ac:dyDescent="0.3">
      <c r="E6889" s="136"/>
    </row>
    <row r="6890" spans="5:5" s="121" customFormat="1" ht="88.5" customHeight="1" x14ac:dyDescent="0.3">
      <c r="E6890" s="136"/>
    </row>
    <row r="6891" spans="5:5" s="121" customFormat="1" ht="88.5" customHeight="1" x14ac:dyDescent="0.3">
      <c r="E6891" s="136"/>
    </row>
    <row r="6892" spans="5:5" s="121" customFormat="1" ht="88.5" customHeight="1" x14ac:dyDescent="0.3">
      <c r="E6892" s="136"/>
    </row>
    <row r="6893" spans="5:5" s="121" customFormat="1" ht="88.5" customHeight="1" x14ac:dyDescent="0.3">
      <c r="E6893" s="136"/>
    </row>
    <row r="6894" spans="5:5" s="121" customFormat="1" ht="88.5" customHeight="1" x14ac:dyDescent="0.3">
      <c r="E6894" s="136"/>
    </row>
    <row r="6895" spans="5:5" s="121" customFormat="1" ht="88.5" customHeight="1" x14ac:dyDescent="0.3">
      <c r="E6895" s="136"/>
    </row>
    <row r="6896" spans="5:5" s="121" customFormat="1" ht="88.5" customHeight="1" x14ac:dyDescent="0.3">
      <c r="E6896" s="136"/>
    </row>
    <row r="6897" spans="5:5" s="121" customFormat="1" ht="88.5" customHeight="1" x14ac:dyDescent="0.3">
      <c r="E6897" s="136"/>
    </row>
    <row r="6898" spans="5:5" s="121" customFormat="1" ht="88.5" customHeight="1" x14ac:dyDescent="0.3">
      <c r="E6898" s="136"/>
    </row>
    <row r="6899" spans="5:5" s="121" customFormat="1" ht="88.5" customHeight="1" x14ac:dyDescent="0.3">
      <c r="E6899" s="136"/>
    </row>
    <row r="6900" spans="5:5" s="121" customFormat="1" ht="88.5" customHeight="1" x14ac:dyDescent="0.3">
      <c r="E6900" s="136"/>
    </row>
    <row r="6901" spans="5:5" s="121" customFormat="1" ht="88.5" customHeight="1" x14ac:dyDescent="0.3">
      <c r="E6901" s="136"/>
    </row>
    <row r="6902" spans="5:5" s="121" customFormat="1" ht="88.5" customHeight="1" x14ac:dyDescent="0.3">
      <c r="E6902" s="136"/>
    </row>
    <row r="6903" spans="5:5" s="121" customFormat="1" ht="88.5" customHeight="1" x14ac:dyDescent="0.3">
      <c r="E6903" s="136"/>
    </row>
    <row r="6904" spans="5:5" s="121" customFormat="1" ht="88.5" customHeight="1" x14ac:dyDescent="0.3">
      <c r="E6904" s="136"/>
    </row>
    <row r="6905" spans="5:5" s="121" customFormat="1" ht="88.5" customHeight="1" x14ac:dyDescent="0.3">
      <c r="E6905" s="136"/>
    </row>
    <row r="6906" spans="5:5" s="121" customFormat="1" ht="88.5" customHeight="1" x14ac:dyDescent="0.3">
      <c r="E6906" s="136"/>
    </row>
    <row r="6907" spans="5:5" s="121" customFormat="1" ht="88.5" customHeight="1" x14ac:dyDescent="0.3">
      <c r="E6907" s="136"/>
    </row>
    <row r="6908" spans="5:5" s="121" customFormat="1" ht="88.5" customHeight="1" x14ac:dyDescent="0.3">
      <c r="E6908" s="136"/>
    </row>
    <row r="6909" spans="5:5" s="121" customFormat="1" ht="88.5" customHeight="1" x14ac:dyDescent="0.3">
      <c r="E6909" s="136"/>
    </row>
    <row r="6910" spans="5:5" s="121" customFormat="1" ht="88.5" customHeight="1" x14ac:dyDescent="0.3">
      <c r="E6910" s="136"/>
    </row>
    <row r="6911" spans="5:5" s="121" customFormat="1" ht="88.5" customHeight="1" x14ac:dyDescent="0.3">
      <c r="E6911" s="136"/>
    </row>
    <row r="6912" spans="5:5" s="121" customFormat="1" ht="88.5" customHeight="1" x14ac:dyDescent="0.3">
      <c r="E6912" s="136"/>
    </row>
    <row r="6913" spans="5:5" s="121" customFormat="1" ht="88.5" customHeight="1" x14ac:dyDescent="0.3">
      <c r="E6913" s="136"/>
    </row>
    <row r="6914" spans="5:5" s="121" customFormat="1" ht="88.5" customHeight="1" x14ac:dyDescent="0.3">
      <c r="E6914" s="136"/>
    </row>
    <row r="6915" spans="5:5" s="121" customFormat="1" ht="88.5" customHeight="1" x14ac:dyDescent="0.3">
      <c r="E6915" s="136"/>
    </row>
    <row r="6916" spans="5:5" s="121" customFormat="1" ht="88.5" customHeight="1" x14ac:dyDescent="0.3">
      <c r="E6916" s="136"/>
    </row>
    <row r="6917" spans="5:5" s="121" customFormat="1" ht="88.5" customHeight="1" x14ac:dyDescent="0.3">
      <c r="E6917" s="136"/>
    </row>
    <row r="6918" spans="5:5" s="121" customFormat="1" ht="88.5" customHeight="1" x14ac:dyDescent="0.3">
      <c r="E6918" s="136"/>
    </row>
    <row r="6919" spans="5:5" s="121" customFormat="1" ht="88.5" customHeight="1" x14ac:dyDescent="0.3">
      <c r="E6919" s="136"/>
    </row>
    <row r="6920" spans="5:5" s="121" customFormat="1" ht="88.5" customHeight="1" x14ac:dyDescent="0.3">
      <c r="E6920" s="136"/>
    </row>
    <row r="6921" spans="5:5" s="121" customFormat="1" ht="88.5" customHeight="1" x14ac:dyDescent="0.3">
      <c r="E6921" s="136"/>
    </row>
    <row r="6922" spans="5:5" s="121" customFormat="1" ht="88.5" customHeight="1" x14ac:dyDescent="0.3">
      <c r="E6922" s="136"/>
    </row>
    <row r="6923" spans="5:5" s="121" customFormat="1" ht="88.5" customHeight="1" x14ac:dyDescent="0.3">
      <c r="E6923" s="136"/>
    </row>
    <row r="6924" spans="5:5" s="121" customFormat="1" ht="88.5" customHeight="1" x14ac:dyDescent="0.3">
      <c r="E6924" s="136"/>
    </row>
    <row r="6925" spans="5:5" s="121" customFormat="1" ht="88.5" customHeight="1" x14ac:dyDescent="0.3">
      <c r="E6925" s="136"/>
    </row>
    <row r="6926" spans="5:5" s="121" customFormat="1" ht="88.5" customHeight="1" x14ac:dyDescent="0.3">
      <c r="E6926" s="136"/>
    </row>
    <row r="6927" spans="5:5" s="121" customFormat="1" ht="88.5" customHeight="1" x14ac:dyDescent="0.3">
      <c r="E6927" s="136"/>
    </row>
    <row r="6928" spans="5:5" s="121" customFormat="1" ht="88.5" customHeight="1" x14ac:dyDescent="0.3">
      <c r="E6928" s="136"/>
    </row>
    <row r="6929" spans="5:5" s="121" customFormat="1" ht="88.5" customHeight="1" x14ac:dyDescent="0.3">
      <c r="E6929" s="136"/>
    </row>
    <row r="6930" spans="5:5" s="121" customFormat="1" ht="88.5" customHeight="1" x14ac:dyDescent="0.3">
      <c r="E6930" s="136"/>
    </row>
    <row r="6931" spans="5:5" s="121" customFormat="1" ht="88.5" customHeight="1" x14ac:dyDescent="0.3">
      <c r="E6931" s="136"/>
    </row>
    <row r="6932" spans="5:5" s="121" customFormat="1" ht="88.5" customHeight="1" x14ac:dyDescent="0.3">
      <c r="E6932" s="136"/>
    </row>
    <row r="6933" spans="5:5" s="121" customFormat="1" ht="88.5" customHeight="1" x14ac:dyDescent="0.3">
      <c r="E6933" s="136"/>
    </row>
    <row r="6934" spans="5:5" s="121" customFormat="1" ht="88.5" customHeight="1" x14ac:dyDescent="0.3">
      <c r="E6934" s="136"/>
    </row>
    <row r="6935" spans="5:5" s="121" customFormat="1" ht="88.5" customHeight="1" x14ac:dyDescent="0.3">
      <c r="E6935" s="136"/>
    </row>
    <row r="6936" spans="5:5" s="121" customFormat="1" ht="88.5" customHeight="1" x14ac:dyDescent="0.3">
      <c r="E6936" s="136"/>
    </row>
    <row r="6937" spans="5:5" s="121" customFormat="1" ht="88.5" customHeight="1" x14ac:dyDescent="0.3">
      <c r="E6937" s="136"/>
    </row>
    <row r="6938" spans="5:5" s="121" customFormat="1" ht="88.5" customHeight="1" x14ac:dyDescent="0.3">
      <c r="E6938" s="136"/>
    </row>
    <row r="6939" spans="5:5" s="121" customFormat="1" ht="88.5" customHeight="1" x14ac:dyDescent="0.3">
      <c r="E6939" s="136"/>
    </row>
    <row r="6940" spans="5:5" s="121" customFormat="1" ht="88.5" customHeight="1" x14ac:dyDescent="0.3">
      <c r="E6940" s="136"/>
    </row>
    <row r="6941" spans="5:5" s="121" customFormat="1" ht="88.5" customHeight="1" x14ac:dyDescent="0.3">
      <c r="E6941" s="136"/>
    </row>
    <row r="6942" spans="5:5" s="121" customFormat="1" ht="88.5" customHeight="1" x14ac:dyDescent="0.3">
      <c r="E6942" s="136"/>
    </row>
    <row r="6943" spans="5:5" s="121" customFormat="1" ht="88.5" customHeight="1" x14ac:dyDescent="0.3">
      <c r="E6943" s="136"/>
    </row>
    <row r="6944" spans="5:5" s="121" customFormat="1" ht="88.5" customHeight="1" x14ac:dyDescent="0.3">
      <c r="E6944" s="136"/>
    </row>
    <row r="6945" spans="5:5" s="121" customFormat="1" ht="88.5" customHeight="1" x14ac:dyDescent="0.3">
      <c r="E6945" s="136"/>
    </row>
    <row r="6946" spans="5:5" s="121" customFormat="1" ht="88.5" customHeight="1" x14ac:dyDescent="0.3">
      <c r="E6946" s="136"/>
    </row>
    <row r="6947" spans="5:5" s="121" customFormat="1" ht="88.5" customHeight="1" x14ac:dyDescent="0.3">
      <c r="E6947" s="136"/>
    </row>
    <row r="6948" spans="5:5" s="121" customFormat="1" ht="88.5" customHeight="1" x14ac:dyDescent="0.3">
      <c r="E6948" s="136"/>
    </row>
    <row r="6949" spans="5:5" s="121" customFormat="1" ht="88.5" customHeight="1" x14ac:dyDescent="0.3">
      <c r="E6949" s="136"/>
    </row>
    <row r="6950" spans="5:5" s="121" customFormat="1" ht="88.5" customHeight="1" x14ac:dyDescent="0.3">
      <c r="E6950" s="136"/>
    </row>
    <row r="6951" spans="5:5" s="121" customFormat="1" ht="88.5" customHeight="1" x14ac:dyDescent="0.3">
      <c r="E6951" s="136"/>
    </row>
    <row r="6952" spans="5:5" s="121" customFormat="1" ht="88.5" customHeight="1" x14ac:dyDescent="0.3">
      <c r="E6952" s="136"/>
    </row>
    <row r="6953" spans="5:5" s="121" customFormat="1" ht="88.5" customHeight="1" x14ac:dyDescent="0.3">
      <c r="E6953" s="136"/>
    </row>
    <row r="6954" spans="5:5" s="121" customFormat="1" ht="88.5" customHeight="1" x14ac:dyDescent="0.3">
      <c r="E6954" s="136"/>
    </row>
    <row r="6955" spans="5:5" s="121" customFormat="1" ht="88.5" customHeight="1" x14ac:dyDescent="0.3">
      <c r="E6955" s="136"/>
    </row>
    <row r="6956" spans="5:5" s="121" customFormat="1" ht="88.5" customHeight="1" x14ac:dyDescent="0.3">
      <c r="E6956" s="136"/>
    </row>
    <row r="6957" spans="5:5" s="121" customFormat="1" ht="88.5" customHeight="1" x14ac:dyDescent="0.3">
      <c r="E6957" s="136"/>
    </row>
    <row r="6958" spans="5:5" s="121" customFormat="1" ht="88.5" customHeight="1" x14ac:dyDescent="0.3">
      <c r="E6958" s="136"/>
    </row>
    <row r="6959" spans="5:5" s="121" customFormat="1" ht="88.5" customHeight="1" x14ac:dyDescent="0.3">
      <c r="E6959" s="136"/>
    </row>
    <row r="6960" spans="5:5" s="121" customFormat="1" ht="88.5" customHeight="1" x14ac:dyDescent="0.3">
      <c r="E6960" s="136"/>
    </row>
    <row r="6961" spans="5:5" s="121" customFormat="1" ht="88.5" customHeight="1" x14ac:dyDescent="0.3">
      <c r="E6961" s="136"/>
    </row>
    <row r="6962" spans="5:5" s="121" customFormat="1" ht="88.5" customHeight="1" x14ac:dyDescent="0.3">
      <c r="E6962" s="136"/>
    </row>
    <row r="6963" spans="5:5" s="121" customFormat="1" ht="88.5" customHeight="1" x14ac:dyDescent="0.3">
      <c r="E6963" s="136"/>
    </row>
    <row r="6964" spans="5:5" s="121" customFormat="1" ht="88.5" customHeight="1" x14ac:dyDescent="0.3">
      <c r="E6964" s="136"/>
    </row>
    <row r="6965" spans="5:5" s="121" customFormat="1" ht="88.5" customHeight="1" x14ac:dyDescent="0.3">
      <c r="E6965" s="136"/>
    </row>
    <row r="6966" spans="5:5" s="121" customFormat="1" ht="88.5" customHeight="1" x14ac:dyDescent="0.3">
      <c r="E6966" s="136"/>
    </row>
    <row r="6967" spans="5:5" s="121" customFormat="1" ht="88.5" customHeight="1" x14ac:dyDescent="0.3">
      <c r="E6967" s="136"/>
    </row>
    <row r="6968" spans="5:5" s="121" customFormat="1" ht="88.5" customHeight="1" x14ac:dyDescent="0.3">
      <c r="E6968" s="136"/>
    </row>
    <row r="6969" spans="5:5" s="121" customFormat="1" ht="88.5" customHeight="1" x14ac:dyDescent="0.3">
      <c r="E6969" s="136"/>
    </row>
    <row r="6970" spans="5:5" s="121" customFormat="1" ht="88.5" customHeight="1" x14ac:dyDescent="0.3">
      <c r="E6970" s="136"/>
    </row>
    <row r="6971" spans="5:5" s="121" customFormat="1" ht="88.5" customHeight="1" x14ac:dyDescent="0.3">
      <c r="E6971" s="136"/>
    </row>
    <row r="6972" spans="5:5" s="121" customFormat="1" ht="88.5" customHeight="1" x14ac:dyDescent="0.3">
      <c r="E6972" s="136"/>
    </row>
    <row r="6973" spans="5:5" s="121" customFormat="1" ht="88.5" customHeight="1" x14ac:dyDescent="0.3">
      <c r="E6973" s="136"/>
    </row>
    <row r="6974" spans="5:5" s="121" customFormat="1" ht="88.5" customHeight="1" x14ac:dyDescent="0.3">
      <c r="E6974" s="136"/>
    </row>
    <row r="6975" spans="5:5" s="121" customFormat="1" ht="88.5" customHeight="1" x14ac:dyDescent="0.3">
      <c r="E6975" s="136"/>
    </row>
    <row r="6976" spans="5:5" s="121" customFormat="1" ht="88.5" customHeight="1" x14ac:dyDescent="0.3">
      <c r="E6976" s="136"/>
    </row>
    <row r="6977" spans="5:5" s="121" customFormat="1" ht="88.5" customHeight="1" x14ac:dyDescent="0.3">
      <c r="E6977" s="136"/>
    </row>
    <row r="6978" spans="5:5" s="121" customFormat="1" ht="88.5" customHeight="1" x14ac:dyDescent="0.3">
      <c r="E6978" s="136"/>
    </row>
    <row r="6979" spans="5:5" s="121" customFormat="1" ht="88.5" customHeight="1" x14ac:dyDescent="0.3">
      <c r="E6979" s="136"/>
    </row>
    <row r="6980" spans="5:5" s="121" customFormat="1" ht="88.5" customHeight="1" x14ac:dyDescent="0.3">
      <c r="E6980" s="136"/>
    </row>
    <row r="6981" spans="5:5" s="121" customFormat="1" ht="88.5" customHeight="1" x14ac:dyDescent="0.3">
      <c r="E6981" s="136"/>
    </row>
    <row r="6982" spans="5:5" s="121" customFormat="1" ht="88.5" customHeight="1" x14ac:dyDescent="0.3">
      <c r="E6982" s="136"/>
    </row>
    <row r="6983" spans="5:5" s="121" customFormat="1" ht="88.5" customHeight="1" x14ac:dyDescent="0.3">
      <c r="E6983" s="136"/>
    </row>
    <row r="6984" spans="5:5" s="121" customFormat="1" ht="88.5" customHeight="1" x14ac:dyDescent="0.3">
      <c r="E6984" s="136"/>
    </row>
    <row r="6985" spans="5:5" s="121" customFormat="1" ht="88.5" customHeight="1" x14ac:dyDescent="0.3">
      <c r="E6985" s="136"/>
    </row>
    <row r="6986" spans="5:5" s="121" customFormat="1" ht="88.5" customHeight="1" x14ac:dyDescent="0.3">
      <c r="E6986" s="136"/>
    </row>
    <row r="6987" spans="5:5" s="121" customFormat="1" ht="88.5" customHeight="1" x14ac:dyDescent="0.3">
      <c r="E6987" s="136"/>
    </row>
    <row r="6988" spans="5:5" s="121" customFormat="1" ht="88.5" customHeight="1" x14ac:dyDescent="0.3">
      <c r="E6988" s="136"/>
    </row>
    <row r="6989" spans="5:5" s="121" customFormat="1" ht="88.5" customHeight="1" x14ac:dyDescent="0.3">
      <c r="E6989" s="136"/>
    </row>
    <row r="6990" spans="5:5" s="121" customFormat="1" ht="88.5" customHeight="1" x14ac:dyDescent="0.3">
      <c r="E6990" s="136"/>
    </row>
    <row r="6991" spans="5:5" s="121" customFormat="1" ht="88.5" customHeight="1" x14ac:dyDescent="0.3">
      <c r="E6991" s="136"/>
    </row>
    <row r="6992" spans="5:5" s="121" customFormat="1" ht="88.5" customHeight="1" x14ac:dyDescent="0.3">
      <c r="E6992" s="136"/>
    </row>
    <row r="6993" spans="5:5" s="121" customFormat="1" ht="88.5" customHeight="1" x14ac:dyDescent="0.3">
      <c r="E6993" s="136"/>
    </row>
    <row r="6994" spans="5:5" s="121" customFormat="1" ht="88.5" customHeight="1" x14ac:dyDescent="0.3">
      <c r="E6994" s="136"/>
    </row>
    <row r="6995" spans="5:5" s="121" customFormat="1" ht="88.5" customHeight="1" x14ac:dyDescent="0.3">
      <c r="E6995" s="136"/>
    </row>
    <row r="6996" spans="5:5" s="121" customFormat="1" ht="88.5" customHeight="1" x14ac:dyDescent="0.3">
      <c r="E6996" s="136"/>
    </row>
    <row r="6997" spans="5:5" s="121" customFormat="1" ht="88.5" customHeight="1" x14ac:dyDescent="0.3">
      <c r="E6997" s="136"/>
    </row>
    <row r="6998" spans="5:5" s="121" customFormat="1" ht="88.5" customHeight="1" x14ac:dyDescent="0.3">
      <c r="E6998" s="136"/>
    </row>
    <row r="6999" spans="5:5" s="121" customFormat="1" ht="88.5" customHeight="1" x14ac:dyDescent="0.3">
      <c r="E6999" s="136"/>
    </row>
    <row r="7000" spans="5:5" s="121" customFormat="1" ht="88.5" customHeight="1" x14ac:dyDescent="0.3">
      <c r="E7000" s="136"/>
    </row>
    <row r="7001" spans="5:5" s="121" customFormat="1" ht="88.5" customHeight="1" x14ac:dyDescent="0.3">
      <c r="E7001" s="136"/>
    </row>
    <row r="7002" spans="5:5" s="121" customFormat="1" ht="88.5" customHeight="1" x14ac:dyDescent="0.3">
      <c r="E7002" s="136"/>
    </row>
    <row r="7003" spans="5:5" s="121" customFormat="1" ht="88.5" customHeight="1" x14ac:dyDescent="0.3">
      <c r="E7003" s="136"/>
    </row>
    <row r="7004" spans="5:5" s="121" customFormat="1" ht="88.5" customHeight="1" x14ac:dyDescent="0.3">
      <c r="E7004" s="136"/>
    </row>
    <row r="7005" spans="5:5" s="121" customFormat="1" ht="88.5" customHeight="1" x14ac:dyDescent="0.3">
      <c r="E7005" s="136"/>
    </row>
    <row r="7006" spans="5:5" s="121" customFormat="1" ht="88.5" customHeight="1" x14ac:dyDescent="0.3">
      <c r="E7006" s="136"/>
    </row>
    <row r="7007" spans="5:5" s="121" customFormat="1" ht="88.5" customHeight="1" x14ac:dyDescent="0.3">
      <c r="E7007" s="136"/>
    </row>
    <row r="7008" spans="5:5" s="121" customFormat="1" ht="88.5" customHeight="1" x14ac:dyDescent="0.3">
      <c r="E7008" s="136"/>
    </row>
    <row r="7009" spans="5:5" s="121" customFormat="1" ht="88.5" customHeight="1" x14ac:dyDescent="0.3">
      <c r="E7009" s="136"/>
    </row>
    <row r="7010" spans="5:5" s="121" customFormat="1" ht="88.5" customHeight="1" x14ac:dyDescent="0.3">
      <c r="E7010" s="136"/>
    </row>
    <row r="7011" spans="5:5" s="121" customFormat="1" ht="88.5" customHeight="1" x14ac:dyDescent="0.3">
      <c r="E7011" s="136"/>
    </row>
    <row r="7012" spans="5:5" s="121" customFormat="1" ht="88.5" customHeight="1" x14ac:dyDescent="0.3">
      <c r="E7012" s="136"/>
    </row>
    <row r="7013" spans="5:5" s="121" customFormat="1" ht="88.5" customHeight="1" x14ac:dyDescent="0.3">
      <c r="E7013" s="136"/>
    </row>
    <row r="7014" spans="5:5" s="121" customFormat="1" ht="88.5" customHeight="1" x14ac:dyDescent="0.3">
      <c r="E7014" s="136"/>
    </row>
    <row r="7015" spans="5:5" s="121" customFormat="1" ht="88.5" customHeight="1" x14ac:dyDescent="0.3">
      <c r="E7015" s="136"/>
    </row>
    <row r="7016" spans="5:5" s="121" customFormat="1" ht="88.5" customHeight="1" x14ac:dyDescent="0.3">
      <c r="E7016" s="136"/>
    </row>
    <row r="7017" spans="5:5" s="121" customFormat="1" ht="88.5" customHeight="1" x14ac:dyDescent="0.3">
      <c r="E7017" s="136"/>
    </row>
    <row r="7018" spans="5:5" s="121" customFormat="1" ht="88.5" customHeight="1" x14ac:dyDescent="0.3">
      <c r="E7018" s="136"/>
    </row>
    <row r="7019" spans="5:5" s="121" customFormat="1" ht="88.5" customHeight="1" x14ac:dyDescent="0.3">
      <c r="E7019" s="136"/>
    </row>
    <row r="7020" spans="5:5" s="121" customFormat="1" ht="88.5" customHeight="1" x14ac:dyDescent="0.3">
      <c r="E7020" s="136"/>
    </row>
    <row r="7021" spans="5:5" s="121" customFormat="1" ht="88.5" customHeight="1" x14ac:dyDescent="0.3">
      <c r="E7021" s="136"/>
    </row>
    <row r="7022" spans="5:5" s="121" customFormat="1" ht="88.5" customHeight="1" x14ac:dyDescent="0.3">
      <c r="E7022" s="136"/>
    </row>
    <row r="7023" spans="5:5" s="121" customFormat="1" ht="88.5" customHeight="1" x14ac:dyDescent="0.3">
      <c r="E7023" s="136"/>
    </row>
    <row r="7024" spans="5:5" s="121" customFormat="1" ht="88.5" customHeight="1" x14ac:dyDescent="0.3">
      <c r="E7024" s="136"/>
    </row>
    <row r="7025" spans="5:5" s="121" customFormat="1" ht="88.5" customHeight="1" x14ac:dyDescent="0.3">
      <c r="E7025" s="136"/>
    </row>
    <row r="7026" spans="5:5" s="121" customFormat="1" ht="88.5" customHeight="1" x14ac:dyDescent="0.3">
      <c r="E7026" s="136"/>
    </row>
    <row r="7027" spans="5:5" s="121" customFormat="1" ht="88.5" customHeight="1" x14ac:dyDescent="0.3">
      <c r="E7027" s="136"/>
    </row>
    <row r="7028" spans="5:5" s="121" customFormat="1" ht="88.5" customHeight="1" x14ac:dyDescent="0.3">
      <c r="E7028" s="136"/>
    </row>
    <row r="7029" spans="5:5" s="121" customFormat="1" ht="88.5" customHeight="1" x14ac:dyDescent="0.3">
      <c r="E7029" s="136"/>
    </row>
    <row r="7030" spans="5:5" s="121" customFormat="1" ht="88.5" customHeight="1" x14ac:dyDescent="0.3">
      <c r="E7030" s="136"/>
    </row>
    <row r="7031" spans="5:5" s="121" customFormat="1" ht="88.5" customHeight="1" x14ac:dyDescent="0.3">
      <c r="E7031" s="136"/>
    </row>
    <row r="7032" spans="5:5" s="121" customFormat="1" ht="88.5" customHeight="1" x14ac:dyDescent="0.3">
      <c r="E7032" s="136"/>
    </row>
    <row r="7033" spans="5:5" s="121" customFormat="1" ht="88.5" customHeight="1" x14ac:dyDescent="0.3">
      <c r="E7033" s="136"/>
    </row>
    <row r="7034" spans="5:5" s="121" customFormat="1" ht="88.5" customHeight="1" x14ac:dyDescent="0.3">
      <c r="E7034" s="136"/>
    </row>
    <row r="7035" spans="5:5" s="121" customFormat="1" ht="88.5" customHeight="1" x14ac:dyDescent="0.3">
      <c r="E7035" s="136"/>
    </row>
    <row r="7036" spans="5:5" s="121" customFormat="1" ht="88.5" customHeight="1" x14ac:dyDescent="0.3">
      <c r="E7036" s="136"/>
    </row>
    <row r="7037" spans="5:5" s="121" customFormat="1" ht="88.5" customHeight="1" x14ac:dyDescent="0.3">
      <c r="E7037" s="136"/>
    </row>
    <row r="7038" spans="5:5" s="121" customFormat="1" ht="88.5" customHeight="1" x14ac:dyDescent="0.3">
      <c r="E7038" s="136"/>
    </row>
    <row r="7039" spans="5:5" s="121" customFormat="1" ht="88.5" customHeight="1" x14ac:dyDescent="0.3">
      <c r="E7039" s="136"/>
    </row>
    <row r="7040" spans="5:5" s="121" customFormat="1" ht="88.5" customHeight="1" x14ac:dyDescent="0.3">
      <c r="E7040" s="136"/>
    </row>
    <row r="7041" spans="5:5" s="121" customFormat="1" ht="88.5" customHeight="1" x14ac:dyDescent="0.3">
      <c r="E7041" s="136"/>
    </row>
    <row r="7042" spans="5:5" s="121" customFormat="1" ht="88.5" customHeight="1" x14ac:dyDescent="0.3">
      <c r="E7042" s="136"/>
    </row>
    <row r="7043" spans="5:5" s="121" customFormat="1" ht="88.5" customHeight="1" x14ac:dyDescent="0.3">
      <c r="E7043" s="136"/>
    </row>
    <row r="7044" spans="5:5" s="121" customFormat="1" ht="88.5" customHeight="1" x14ac:dyDescent="0.3">
      <c r="E7044" s="136"/>
    </row>
    <row r="7045" spans="5:5" s="121" customFormat="1" ht="88.5" customHeight="1" x14ac:dyDescent="0.3">
      <c r="E7045" s="136"/>
    </row>
    <row r="7046" spans="5:5" s="121" customFormat="1" ht="88.5" customHeight="1" x14ac:dyDescent="0.3">
      <c r="E7046" s="136"/>
    </row>
    <row r="7047" spans="5:5" s="121" customFormat="1" ht="88.5" customHeight="1" x14ac:dyDescent="0.3">
      <c r="E7047" s="136"/>
    </row>
    <row r="7048" spans="5:5" s="121" customFormat="1" ht="88.5" customHeight="1" x14ac:dyDescent="0.3">
      <c r="E7048" s="136"/>
    </row>
    <row r="7049" spans="5:5" s="121" customFormat="1" ht="88.5" customHeight="1" x14ac:dyDescent="0.3">
      <c r="E7049" s="136"/>
    </row>
    <row r="7050" spans="5:5" s="121" customFormat="1" ht="88.5" customHeight="1" x14ac:dyDescent="0.3">
      <c r="E7050" s="136"/>
    </row>
    <row r="7051" spans="5:5" s="121" customFormat="1" ht="88.5" customHeight="1" x14ac:dyDescent="0.3">
      <c r="E7051" s="136"/>
    </row>
    <row r="7052" spans="5:5" s="121" customFormat="1" ht="88.5" customHeight="1" x14ac:dyDescent="0.3">
      <c r="E7052" s="136"/>
    </row>
    <row r="7053" spans="5:5" s="121" customFormat="1" ht="88.5" customHeight="1" x14ac:dyDescent="0.3">
      <c r="E7053" s="136"/>
    </row>
    <row r="7054" spans="5:5" s="121" customFormat="1" ht="88.5" customHeight="1" x14ac:dyDescent="0.3">
      <c r="E7054" s="136"/>
    </row>
    <row r="7055" spans="5:5" s="121" customFormat="1" ht="88.5" customHeight="1" x14ac:dyDescent="0.3">
      <c r="E7055" s="136"/>
    </row>
    <row r="7056" spans="5:5" s="121" customFormat="1" ht="88.5" customHeight="1" x14ac:dyDescent="0.3">
      <c r="E7056" s="136"/>
    </row>
    <row r="7057" spans="5:5" s="121" customFormat="1" ht="88.5" customHeight="1" x14ac:dyDescent="0.3">
      <c r="E7057" s="136"/>
    </row>
    <row r="7058" spans="5:5" s="121" customFormat="1" ht="88.5" customHeight="1" x14ac:dyDescent="0.3">
      <c r="E7058" s="136"/>
    </row>
    <row r="7059" spans="5:5" s="121" customFormat="1" ht="88.5" customHeight="1" x14ac:dyDescent="0.3">
      <c r="E7059" s="136"/>
    </row>
    <row r="7060" spans="5:5" s="121" customFormat="1" ht="88.5" customHeight="1" x14ac:dyDescent="0.3">
      <c r="E7060" s="136"/>
    </row>
    <row r="7061" spans="5:5" s="121" customFormat="1" ht="88.5" customHeight="1" x14ac:dyDescent="0.3">
      <c r="E7061" s="136"/>
    </row>
    <row r="7062" spans="5:5" s="121" customFormat="1" ht="88.5" customHeight="1" x14ac:dyDescent="0.3">
      <c r="E7062" s="136"/>
    </row>
    <row r="7063" spans="5:5" s="121" customFormat="1" ht="88.5" customHeight="1" x14ac:dyDescent="0.3">
      <c r="E7063" s="136"/>
    </row>
    <row r="7064" spans="5:5" s="121" customFormat="1" ht="88.5" customHeight="1" x14ac:dyDescent="0.3">
      <c r="E7064" s="136"/>
    </row>
    <row r="7065" spans="5:5" s="121" customFormat="1" ht="88.5" customHeight="1" x14ac:dyDescent="0.3">
      <c r="E7065" s="136"/>
    </row>
    <row r="7066" spans="5:5" s="121" customFormat="1" ht="88.5" customHeight="1" x14ac:dyDescent="0.3">
      <c r="E7066" s="136"/>
    </row>
    <row r="7067" spans="5:5" s="121" customFormat="1" ht="88.5" customHeight="1" x14ac:dyDescent="0.3">
      <c r="E7067" s="136"/>
    </row>
    <row r="7068" spans="5:5" s="121" customFormat="1" ht="88.5" customHeight="1" x14ac:dyDescent="0.3">
      <c r="E7068" s="136"/>
    </row>
    <row r="7069" spans="5:5" s="121" customFormat="1" ht="88.5" customHeight="1" x14ac:dyDescent="0.3">
      <c r="E7069" s="136"/>
    </row>
    <row r="7070" spans="5:5" s="121" customFormat="1" ht="88.5" customHeight="1" x14ac:dyDescent="0.3">
      <c r="E7070" s="136"/>
    </row>
    <row r="7071" spans="5:5" s="121" customFormat="1" ht="88.5" customHeight="1" x14ac:dyDescent="0.3">
      <c r="E7071" s="136"/>
    </row>
    <row r="7072" spans="5:5" s="121" customFormat="1" ht="88.5" customHeight="1" x14ac:dyDescent="0.3">
      <c r="E7072" s="136"/>
    </row>
    <row r="7073" spans="5:5" s="121" customFormat="1" ht="88.5" customHeight="1" x14ac:dyDescent="0.3">
      <c r="E7073" s="136"/>
    </row>
    <row r="7074" spans="5:5" s="121" customFormat="1" ht="88.5" customHeight="1" x14ac:dyDescent="0.3">
      <c r="E7074" s="136"/>
    </row>
    <row r="7075" spans="5:5" s="121" customFormat="1" ht="88.5" customHeight="1" x14ac:dyDescent="0.3">
      <c r="E7075" s="136"/>
    </row>
    <row r="7076" spans="5:5" s="121" customFormat="1" ht="88.5" customHeight="1" x14ac:dyDescent="0.3">
      <c r="E7076" s="136"/>
    </row>
    <row r="7077" spans="5:5" s="121" customFormat="1" ht="88.5" customHeight="1" x14ac:dyDescent="0.3">
      <c r="E7077" s="136"/>
    </row>
    <row r="7078" spans="5:5" s="121" customFormat="1" ht="88.5" customHeight="1" x14ac:dyDescent="0.3">
      <c r="E7078" s="136"/>
    </row>
    <row r="7079" spans="5:5" s="121" customFormat="1" ht="88.5" customHeight="1" x14ac:dyDescent="0.3">
      <c r="E7079" s="136"/>
    </row>
    <row r="7080" spans="5:5" s="121" customFormat="1" ht="88.5" customHeight="1" x14ac:dyDescent="0.3">
      <c r="E7080" s="136"/>
    </row>
    <row r="7081" spans="5:5" s="121" customFormat="1" ht="88.5" customHeight="1" x14ac:dyDescent="0.3">
      <c r="E7081" s="136"/>
    </row>
    <row r="7082" spans="5:5" s="121" customFormat="1" ht="88.5" customHeight="1" x14ac:dyDescent="0.3">
      <c r="E7082" s="136"/>
    </row>
    <row r="7083" spans="5:5" s="121" customFormat="1" ht="88.5" customHeight="1" x14ac:dyDescent="0.3">
      <c r="E7083" s="136"/>
    </row>
    <row r="7084" spans="5:5" s="121" customFormat="1" ht="88.5" customHeight="1" x14ac:dyDescent="0.3">
      <c r="E7084" s="136"/>
    </row>
    <row r="7085" spans="5:5" s="121" customFormat="1" ht="88.5" customHeight="1" x14ac:dyDescent="0.3">
      <c r="E7085" s="136"/>
    </row>
    <row r="7086" spans="5:5" s="121" customFormat="1" ht="88.5" customHeight="1" x14ac:dyDescent="0.3">
      <c r="E7086" s="136"/>
    </row>
    <row r="7087" spans="5:5" s="121" customFormat="1" ht="88.5" customHeight="1" x14ac:dyDescent="0.3">
      <c r="E7087" s="136"/>
    </row>
    <row r="7088" spans="5:5" s="121" customFormat="1" ht="88.5" customHeight="1" x14ac:dyDescent="0.3">
      <c r="E7088" s="136"/>
    </row>
    <row r="7089" spans="5:5" s="121" customFormat="1" ht="88.5" customHeight="1" x14ac:dyDescent="0.3">
      <c r="E7089" s="136"/>
    </row>
    <row r="7090" spans="5:5" s="121" customFormat="1" ht="88.5" customHeight="1" x14ac:dyDescent="0.3">
      <c r="E7090" s="136"/>
    </row>
    <row r="7091" spans="5:5" s="121" customFormat="1" ht="88.5" customHeight="1" x14ac:dyDescent="0.3">
      <c r="E7091" s="136"/>
    </row>
    <row r="7092" spans="5:5" s="121" customFormat="1" ht="88.5" customHeight="1" x14ac:dyDescent="0.3">
      <c r="E7092" s="136"/>
    </row>
    <row r="7093" spans="5:5" s="121" customFormat="1" ht="88.5" customHeight="1" x14ac:dyDescent="0.3">
      <c r="E7093" s="136"/>
    </row>
    <row r="7094" spans="5:5" s="121" customFormat="1" ht="88.5" customHeight="1" x14ac:dyDescent="0.3">
      <c r="E7094" s="136"/>
    </row>
    <row r="7095" spans="5:5" s="121" customFormat="1" ht="88.5" customHeight="1" x14ac:dyDescent="0.3">
      <c r="E7095" s="136"/>
    </row>
    <row r="7096" spans="5:5" s="121" customFormat="1" ht="88.5" customHeight="1" x14ac:dyDescent="0.3">
      <c r="E7096" s="136"/>
    </row>
    <row r="7097" spans="5:5" s="121" customFormat="1" ht="88.5" customHeight="1" x14ac:dyDescent="0.3">
      <c r="E7097" s="136"/>
    </row>
    <row r="7098" spans="5:5" s="121" customFormat="1" ht="88.5" customHeight="1" x14ac:dyDescent="0.3">
      <c r="E7098" s="136"/>
    </row>
    <row r="7099" spans="5:5" s="121" customFormat="1" ht="88.5" customHeight="1" x14ac:dyDescent="0.3">
      <c r="E7099" s="136"/>
    </row>
    <row r="7100" spans="5:5" s="121" customFormat="1" ht="88.5" customHeight="1" x14ac:dyDescent="0.3">
      <c r="E7100" s="136"/>
    </row>
    <row r="7101" spans="5:5" s="121" customFormat="1" ht="88.5" customHeight="1" x14ac:dyDescent="0.3">
      <c r="E7101" s="136"/>
    </row>
    <row r="7102" spans="5:5" s="121" customFormat="1" ht="88.5" customHeight="1" x14ac:dyDescent="0.3">
      <c r="E7102" s="136"/>
    </row>
    <row r="7103" spans="5:5" s="121" customFormat="1" ht="88.5" customHeight="1" x14ac:dyDescent="0.3">
      <c r="E7103" s="136"/>
    </row>
    <row r="7104" spans="5:5" s="121" customFormat="1" ht="88.5" customHeight="1" x14ac:dyDescent="0.3">
      <c r="E7104" s="136"/>
    </row>
    <row r="7105" spans="5:5" s="121" customFormat="1" ht="88.5" customHeight="1" x14ac:dyDescent="0.3">
      <c r="E7105" s="136"/>
    </row>
    <row r="7106" spans="5:5" s="121" customFormat="1" ht="88.5" customHeight="1" x14ac:dyDescent="0.3">
      <c r="E7106" s="136"/>
    </row>
    <row r="7107" spans="5:5" s="121" customFormat="1" ht="88.5" customHeight="1" x14ac:dyDescent="0.3">
      <c r="E7107" s="136"/>
    </row>
    <row r="7108" spans="5:5" s="121" customFormat="1" ht="88.5" customHeight="1" x14ac:dyDescent="0.3">
      <c r="E7108" s="136"/>
    </row>
    <row r="7109" spans="5:5" s="121" customFormat="1" ht="88.5" customHeight="1" x14ac:dyDescent="0.3">
      <c r="E7109" s="136"/>
    </row>
    <row r="7110" spans="5:5" s="121" customFormat="1" ht="88.5" customHeight="1" x14ac:dyDescent="0.3">
      <c r="E7110" s="136"/>
    </row>
    <row r="7111" spans="5:5" s="121" customFormat="1" ht="88.5" customHeight="1" x14ac:dyDescent="0.3">
      <c r="E7111" s="136"/>
    </row>
    <row r="7112" spans="5:5" s="121" customFormat="1" ht="88.5" customHeight="1" x14ac:dyDescent="0.3">
      <c r="E7112" s="136"/>
    </row>
    <row r="7113" spans="5:5" s="121" customFormat="1" ht="88.5" customHeight="1" x14ac:dyDescent="0.3">
      <c r="E7113" s="136"/>
    </row>
    <row r="7114" spans="5:5" s="121" customFormat="1" ht="88.5" customHeight="1" x14ac:dyDescent="0.3">
      <c r="E7114" s="136"/>
    </row>
    <row r="7115" spans="5:5" s="121" customFormat="1" ht="88.5" customHeight="1" x14ac:dyDescent="0.3">
      <c r="E7115" s="136"/>
    </row>
    <row r="7116" spans="5:5" s="121" customFormat="1" ht="88.5" customHeight="1" x14ac:dyDescent="0.3">
      <c r="E7116" s="136"/>
    </row>
    <row r="7117" spans="5:5" s="121" customFormat="1" ht="88.5" customHeight="1" x14ac:dyDescent="0.3">
      <c r="E7117" s="136"/>
    </row>
    <row r="7118" spans="5:5" s="121" customFormat="1" ht="88.5" customHeight="1" x14ac:dyDescent="0.3">
      <c r="E7118" s="136"/>
    </row>
    <row r="7119" spans="5:5" s="121" customFormat="1" ht="88.5" customHeight="1" x14ac:dyDescent="0.3">
      <c r="E7119" s="136"/>
    </row>
    <row r="7120" spans="5:5" s="121" customFormat="1" ht="88.5" customHeight="1" x14ac:dyDescent="0.3">
      <c r="E7120" s="136"/>
    </row>
    <row r="7121" spans="5:5" s="121" customFormat="1" ht="88.5" customHeight="1" x14ac:dyDescent="0.3">
      <c r="E7121" s="136"/>
    </row>
    <row r="7122" spans="5:5" s="121" customFormat="1" ht="88.5" customHeight="1" x14ac:dyDescent="0.3">
      <c r="E7122" s="136"/>
    </row>
    <row r="7123" spans="5:5" s="121" customFormat="1" ht="88.5" customHeight="1" x14ac:dyDescent="0.3">
      <c r="E7123" s="136"/>
    </row>
    <row r="7124" spans="5:5" s="121" customFormat="1" ht="88.5" customHeight="1" x14ac:dyDescent="0.3">
      <c r="E7124" s="136"/>
    </row>
    <row r="7125" spans="5:5" s="121" customFormat="1" ht="88.5" customHeight="1" x14ac:dyDescent="0.3">
      <c r="E7125" s="136"/>
    </row>
    <row r="7126" spans="5:5" s="121" customFormat="1" ht="88.5" customHeight="1" x14ac:dyDescent="0.3">
      <c r="E7126" s="136"/>
    </row>
    <row r="7127" spans="5:5" s="121" customFormat="1" ht="88.5" customHeight="1" x14ac:dyDescent="0.3">
      <c r="E7127" s="136"/>
    </row>
    <row r="7128" spans="5:5" s="121" customFormat="1" ht="88.5" customHeight="1" x14ac:dyDescent="0.3">
      <c r="E7128" s="136"/>
    </row>
    <row r="7129" spans="5:5" s="121" customFormat="1" ht="88.5" customHeight="1" x14ac:dyDescent="0.3">
      <c r="E7129" s="136"/>
    </row>
    <row r="7130" spans="5:5" s="121" customFormat="1" ht="88.5" customHeight="1" x14ac:dyDescent="0.3">
      <c r="E7130" s="136"/>
    </row>
    <row r="7131" spans="5:5" s="121" customFormat="1" ht="88.5" customHeight="1" x14ac:dyDescent="0.3">
      <c r="E7131" s="136"/>
    </row>
    <row r="7132" spans="5:5" s="121" customFormat="1" ht="88.5" customHeight="1" x14ac:dyDescent="0.3">
      <c r="E7132" s="136"/>
    </row>
    <row r="7133" spans="5:5" s="121" customFormat="1" ht="88.5" customHeight="1" x14ac:dyDescent="0.3">
      <c r="E7133" s="136"/>
    </row>
    <row r="7134" spans="5:5" s="121" customFormat="1" ht="88.5" customHeight="1" x14ac:dyDescent="0.3">
      <c r="E7134" s="136"/>
    </row>
    <row r="7135" spans="5:5" s="121" customFormat="1" ht="88.5" customHeight="1" x14ac:dyDescent="0.3">
      <c r="E7135" s="136"/>
    </row>
    <row r="7136" spans="5:5" s="121" customFormat="1" ht="88.5" customHeight="1" x14ac:dyDescent="0.3">
      <c r="E7136" s="136"/>
    </row>
    <row r="7137" spans="5:5" s="121" customFormat="1" ht="88.5" customHeight="1" x14ac:dyDescent="0.3">
      <c r="E7137" s="136"/>
    </row>
    <row r="7138" spans="5:5" s="121" customFormat="1" ht="88.5" customHeight="1" x14ac:dyDescent="0.3">
      <c r="E7138" s="136"/>
    </row>
    <row r="7139" spans="5:5" s="121" customFormat="1" ht="88.5" customHeight="1" x14ac:dyDescent="0.3">
      <c r="E7139" s="136"/>
    </row>
    <row r="7140" spans="5:5" s="121" customFormat="1" ht="88.5" customHeight="1" x14ac:dyDescent="0.3">
      <c r="E7140" s="136"/>
    </row>
    <row r="7141" spans="5:5" s="121" customFormat="1" ht="88.5" customHeight="1" x14ac:dyDescent="0.3">
      <c r="E7141" s="136"/>
    </row>
    <row r="7142" spans="5:5" s="121" customFormat="1" ht="88.5" customHeight="1" x14ac:dyDescent="0.3">
      <c r="E7142" s="136"/>
    </row>
    <row r="7143" spans="5:5" s="121" customFormat="1" ht="88.5" customHeight="1" x14ac:dyDescent="0.3">
      <c r="E7143" s="136"/>
    </row>
    <row r="7144" spans="5:5" s="121" customFormat="1" ht="88.5" customHeight="1" x14ac:dyDescent="0.3">
      <c r="E7144" s="136"/>
    </row>
    <row r="7145" spans="5:5" s="121" customFormat="1" ht="88.5" customHeight="1" x14ac:dyDescent="0.3">
      <c r="E7145" s="136"/>
    </row>
    <row r="7146" spans="5:5" s="121" customFormat="1" ht="88.5" customHeight="1" x14ac:dyDescent="0.3">
      <c r="E7146" s="136"/>
    </row>
    <row r="7147" spans="5:5" s="121" customFormat="1" ht="88.5" customHeight="1" x14ac:dyDescent="0.3">
      <c r="E7147" s="136"/>
    </row>
    <row r="7148" spans="5:5" s="121" customFormat="1" ht="88.5" customHeight="1" x14ac:dyDescent="0.3">
      <c r="E7148" s="136"/>
    </row>
    <row r="7149" spans="5:5" s="121" customFormat="1" ht="88.5" customHeight="1" x14ac:dyDescent="0.3">
      <c r="E7149" s="136"/>
    </row>
    <row r="7150" spans="5:5" s="121" customFormat="1" ht="88.5" customHeight="1" x14ac:dyDescent="0.3">
      <c r="E7150" s="136"/>
    </row>
    <row r="7151" spans="5:5" s="121" customFormat="1" ht="88.5" customHeight="1" x14ac:dyDescent="0.3">
      <c r="E7151" s="136"/>
    </row>
    <row r="7152" spans="5:5" s="121" customFormat="1" ht="88.5" customHeight="1" x14ac:dyDescent="0.3">
      <c r="E7152" s="136"/>
    </row>
    <row r="7153" spans="5:5" s="121" customFormat="1" ht="88.5" customHeight="1" x14ac:dyDescent="0.3">
      <c r="E7153" s="136"/>
    </row>
    <row r="7154" spans="5:5" s="121" customFormat="1" ht="88.5" customHeight="1" x14ac:dyDescent="0.3">
      <c r="E7154" s="136"/>
    </row>
    <row r="7155" spans="5:5" s="121" customFormat="1" ht="88.5" customHeight="1" x14ac:dyDescent="0.3">
      <c r="E7155" s="136"/>
    </row>
    <row r="7156" spans="5:5" s="121" customFormat="1" ht="88.5" customHeight="1" x14ac:dyDescent="0.3">
      <c r="E7156" s="136"/>
    </row>
    <row r="7157" spans="5:5" s="121" customFormat="1" ht="88.5" customHeight="1" x14ac:dyDescent="0.3">
      <c r="E7157" s="136"/>
    </row>
    <row r="7158" spans="5:5" s="121" customFormat="1" ht="88.5" customHeight="1" x14ac:dyDescent="0.3">
      <c r="E7158" s="136"/>
    </row>
    <row r="7159" spans="5:5" s="121" customFormat="1" ht="88.5" customHeight="1" x14ac:dyDescent="0.3">
      <c r="E7159" s="136"/>
    </row>
    <row r="7160" spans="5:5" s="121" customFormat="1" ht="88.5" customHeight="1" x14ac:dyDescent="0.3">
      <c r="E7160" s="136"/>
    </row>
    <row r="7161" spans="5:5" s="121" customFormat="1" ht="88.5" customHeight="1" x14ac:dyDescent="0.3">
      <c r="E7161" s="136"/>
    </row>
    <row r="7162" spans="5:5" s="121" customFormat="1" ht="88.5" customHeight="1" x14ac:dyDescent="0.3">
      <c r="E7162" s="136"/>
    </row>
    <row r="7163" spans="5:5" s="121" customFormat="1" ht="88.5" customHeight="1" x14ac:dyDescent="0.3">
      <c r="E7163" s="136"/>
    </row>
    <row r="7164" spans="5:5" s="121" customFormat="1" ht="88.5" customHeight="1" x14ac:dyDescent="0.3">
      <c r="E7164" s="136"/>
    </row>
    <row r="7165" spans="5:5" s="121" customFormat="1" ht="88.5" customHeight="1" x14ac:dyDescent="0.3">
      <c r="E7165" s="136"/>
    </row>
    <row r="7166" spans="5:5" s="121" customFormat="1" ht="88.5" customHeight="1" x14ac:dyDescent="0.3">
      <c r="E7166" s="136"/>
    </row>
    <row r="7167" spans="5:5" s="121" customFormat="1" ht="88.5" customHeight="1" x14ac:dyDescent="0.3">
      <c r="E7167" s="136"/>
    </row>
    <row r="7168" spans="5:5" s="121" customFormat="1" ht="88.5" customHeight="1" x14ac:dyDescent="0.3">
      <c r="E7168" s="136"/>
    </row>
    <row r="7169" spans="5:5" s="121" customFormat="1" ht="88.5" customHeight="1" x14ac:dyDescent="0.3">
      <c r="E7169" s="136"/>
    </row>
    <row r="7170" spans="5:5" s="121" customFormat="1" ht="88.5" customHeight="1" x14ac:dyDescent="0.3">
      <c r="E7170" s="136"/>
    </row>
    <row r="7171" spans="5:5" s="121" customFormat="1" ht="88.5" customHeight="1" x14ac:dyDescent="0.3">
      <c r="E7171" s="136"/>
    </row>
    <row r="7172" spans="5:5" s="121" customFormat="1" ht="88.5" customHeight="1" x14ac:dyDescent="0.3">
      <c r="E7172" s="136"/>
    </row>
    <row r="7173" spans="5:5" s="121" customFormat="1" ht="88.5" customHeight="1" x14ac:dyDescent="0.3">
      <c r="E7173" s="136"/>
    </row>
    <row r="7174" spans="5:5" s="121" customFormat="1" ht="88.5" customHeight="1" x14ac:dyDescent="0.3">
      <c r="E7174" s="136"/>
    </row>
    <row r="7175" spans="5:5" s="121" customFormat="1" ht="88.5" customHeight="1" x14ac:dyDescent="0.3">
      <c r="E7175" s="136"/>
    </row>
    <row r="7176" spans="5:5" s="121" customFormat="1" ht="88.5" customHeight="1" x14ac:dyDescent="0.3">
      <c r="E7176" s="136"/>
    </row>
    <row r="7177" spans="5:5" s="121" customFormat="1" ht="88.5" customHeight="1" x14ac:dyDescent="0.3">
      <c r="E7177" s="136"/>
    </row>
    <row r="7178" spans="5:5" s="121" customFormat="1" ht="88.5" customHeight="1" x14ac:dyDescent="0.3">
      <c r="E7178" s="136"/>
    </row>
    <row r="7179" spans="5:5" s="121" customFormat="1" ht="88.5" customHeight="1" x14ac:dyDescent="0.3">
      <c r="E7179" s="136"/>
    </row>
    <row r="7180" spans="5:5" s="121" customFormat="1" ht="88.5" customHeight="1" x14ac:dyDescent="0.3">
      <c r="E7180" s="136"/>
    </row>
    <row r="7181" spans="5:5" s="121" customFormat="1" ht="88.5" customHeight="1" x14ac:dyDescent="0.3">
      <c r="E7181" s="136"/>
    </row>
    <row r="7182" spans="5:5" s="121" customFormat="1" ht="88.5" customHeight="1" x14ac:dyDescent="0.3">
      <c r="E7182" s="136"/>
    </row>
    <row r="7183" spans="5:5" s="121" customFormat="1" ht="88.5" customHeight="1" x14ac:dyDescent="0.3">
      <c r="E7183" s="136"/>
    </row>
    <row r="7184" spans="5:5" s="121" customFormat="1" ht="88.5" customHeight="1" x14ac:dyDescent="0.3">
      <c r="E7184" s="136"/>
    </row>
    <row r="7185" spans="5:5" s="121" customFormat="1" ht="88.5" customHeight="1" x14ac:dyDescent="0.3">
      <c r="E7185" s="136"/>
    </row>
    <row r="7186" spans="5:5" s="121" customFormat="1" ht="88.5" customHeight="1" x14ac:dyDescent="0.3">
      <c r="E7186" s="136"/>
    </row>
    <row r="7187" spans="5:5" s="121" customFormat="1" ht="88.5" customHeight="1" x14ac:dyDescent="0.3">
      <c r="E7187" s="136"/>
    </row>
    <row r="7188" spans="5:5" s="121" customFormat="1" ht="88.5" customHeight="1" x14ac:dyDescent="0.3">
      <c r="E7188" s="136"/>
    </row>
    <row r="7189" spans="5:5" s="121" customFormat="1" ht="88.5" customHeight="1" x14ac:dyDescent="0.3">
      <c r="E7189" s="136"/>
    </row>
    <row r="7190" spans="5:5" s="121" customFormat="1" ht="88.5" customHeight="1" x14ac:dyDescent="0.3">
      <c r="E7190" s="136"/>
    </row>
    <row r="7191" spans="5:5" s="121" customFormat="1" ht="88.5" customHeight="1" x14ac:dyDescent="0.3">
      <c r="E7191" s="136"/>
    </row>
    <row r="7192" spans="5:5" s="121" customFormat="1" ht="88.5" customHeight="1" x14ac:dyDescent="0.3">
      <c r="E7192" s="136"/>
    </row>
    <row r="7193" spans="5:5" s="121" customFormat="1" ht="88.5" customHeight="1" x14ac:dyDescent="0.3">
      <c r="E7193" s="136"/>
    </row>
    <row r="7194" spans="5:5" s="121" customFormat="1" ht="88.5" customHeight="1" x14ac:dyDescent="0.3">
      <c r="E7194" s="136"/>
    </row>
    <row r="7195" spans="5:5" s="121" customFormat="1" ht="88.5" customHeight="1" x14ac:dyDescent="0.3">
      <c r="E7195" s="136"/>
    </row>
    <row r="7196" spans="5:5" s="121" customFormat="1" ht="88.5" customHeight="1" x14ac:dyDescent="0.3">
      <c r="E7196" s="136"/>
    </row>
    <row r="7197" spans="5:5" s="121" customFormat="1" ht="88.5" customHeight="1" x14ac:dyDescent="0.3">
      <c r="E7197" s="136"/>
    </row>
    <row r="7198" spans="5:5" s="121" customFormat="1" ht="88.5" customHeight="1" x14ac:dyDescent="0.3">
      <c r="E7198" s="136"/>
    </row>
    <row r="7199" spans="5:5" s="121" customFormat="1" ht="88.5" customHeight="1" x14ac:dyDescent="0.3">
      <c r="E7199" s="136"/>
    </row>
    <row r="7200" spans="5:5" s="121" customFormat="1" ht="88.5" customHeight="1" x14ac:dyDescent="0.3">
      <c r="E7200" s="136"/>
    </row>
    <row r="7201" spans="5:5" s="121" customFormat="1" ht="88.5" customHeight="1" x14ac:dyDescent="0.3">
      <c r="E7201" s="136"/>
    </row>
    <row r="7202" spans="5:5" s="121" customFormat="1" ht="88.5" customHeight="1" x14ac:dyDescent="0.3">
      <c r="E7202" s="136"/>
    </row>
    <row r="7203" spans="5:5" s="121" customFormat="1" ht="88.5" customHeight="1" x14ac:dyDescent="0.3">
      <c r="E7203" s="136"/>
    </row>
    <row r="7204" spans="5:5" s="121" customFormat="1" ht="88.5" customHeight="1" x14ac:dyDescent="0.3">
      <c r="E7204" s="136"/>
    </row>
    <row r="7205" spans="5:5" s="121" customFormat="1" ht="88.5" customHeight="1" x14ac:dyDescent="0.3">
      <c r="E7205" s="136"/>
    </row>
    <row r="7206" spans="5:5" s="121" customFormat="1" ht="88.5" customHeight="1" x14ac:dyDescent="0.3">
      <c r="E7206" s="136"/>
    </row>
    <row r="7207" spans="5:5" s="121" customFormat="1" ht="88.5" customHeight="1" x14ac:dyDescent="0.3">
      <c r="E7207" s="136"/>
    </row>
    <row r="7208" spans="5:5" s="121" customFormat="1" ht="88.5" customHeight="1" x14ac:dyDescent="0.3">
      <c r="E7208" s="136"/>
    </row>
    <row r="7209" spans="5:5" s="121" customFormat="1" ht="88.5" customHeight="1" x14ac:dyDescent="0.3">
      <c r="E7209" s="136"/>
    </row>
    <row r="7210" spans="5:5" s="121" customFormat="1" ht="88.5" customHeight="1" x14ac:dyDescent="0.3">
      <c r="E7210" s="136"/>
    </row>
    <row r="7211" spans="5:5" s="121" customFormat="1" ht="88.5" customHeight="1" x14ac:dyDescent="0.3">
      <c r="E7211" s="136"/>
    </row>
    <row r="7212" spans="5:5" s="121" customFormat="1" ht="88.5" customHeight="1" x14ac:dyDescent="0.3">
      <c r="E7212" s="136"/>
    </row>
    <row r="7213" spans="5:5" s="121" customFormat="1" ht="88.5" customHeight="1" x14ac:dyDescent="0.3">
      <c r="E7213" s="136"/>
    </row>
    <row r="7214" spans="5:5" s="121" customFormat="1" ht="88.5" customHeight="1" x14ac:dyDescent="0.3">
      <c r="E7214" s="136"/>
    </row>
    <row r="7215" spans="5:5" s="121" customFormat="1" ht="88.5" customHeight="1" x14ac:dyDescent="0.3">
      <c r="E7215" s="136"/>
    </row>
    <row r="7216" spans="5:5" s="121" customFormat="1" ht="88.5" customHeight="1" x14ac:dyDescent="0.3">
      <c r="E7216" s="136"/>
    </row>
    <row r="7217" spans="5:5" s="121" customFormat="1" ht="88.5" customHeight="1" x14ac:dyDescent="0.3">
      <c r="E7217" s="136"/>
    </row>
    <row r="7218" spans="5:5" s="121" customFormat="1" ht="88.5" customHeight="1" x14ac:dyDescent="0.3">
      <c r="E7218" s="136"/>
    </row>
    <row r="7219" spans="5:5" s="121" customFormat="1" ht="88.5" customHeight="1" x14ac:dyDescent="0.3">
      <c r="E7219" s="136"/>
    </row>
    <row r="7220" spans="5:5" s="121" customFormat="1" ht="88.5" customHeight="1" x14ac:dyDescent="0.3">
      <c r="E7220" s="136"/>
    </row>
    <row r="7221" spans="5:5" s="121" customFormat="1" ht="88.5" customHeight="1" x14ac:dyDescent="0.3">
      <c r="E7221" s="136"/>
    </row>
    <row r="7222" spans="5:5" s="121" customFormat="1" ht="88.5" customHeight="1" x14ac:dyDescent="0.3">
      <c r="E7222" s="136"/>
    </row>
    <row r="7223" spans="5:5" s="121" customFormat="1" ht="88.5" customHeight="1" x14ac:dyDescent="0.3">
      <c r="E7223" s="136"/>
    </row>
    <row r="7224" spans="5:5" s="121" customFormat="1" ht="88.5" customHeight="1" x14ac:dyDescent="0.3">
      <c r="E7224" s="136"/>
    </row>
    <row r="7225" spans="5:5" s="121" customFormat="1" ht="88.5" customHeight="1" x14ac:dyDescent="0.3">
      <c r="E7225" s="136"/>
    </row>
    <row r="7226" spans="5:5" s="121" customFormat="1" ht="88.5" customHeight="1" x14ac:dyDescent="0.3">
      <c r="E7226" s="136"/>
    </row>
    <row r="7227" spans="5:5" s="121" customFormat="1" ht="88.5" customHeight="1" x14ac:dyDescent="0.3">
      <c r="E7227" s="136"/>
    </row>
    <row r="7228" spans="5:5" s="121" customFormat="1" ht="88.5" customHeight="1" x14ac:dyDescent="0.3">
      <c r="E7228" s="136"/>
    </row>
    <row r="7229" spans="5:5" s="121" customFormat="1" ht="88.5" customHeight="1" x14ac:dyDescent="0.3">
      <c r="E7229" s="136"/>
    </row>
    <row r="7230" spans="5:5" s="121" customFormat="1" ht="88.5" customHeight="1" x14ac:dyDescent="0.3">
      <c r="E7230" s="136"/>
    </row>
    <row r="7231" spans="5:5" s="121" customFormat="1" ht="88.5" customHeight="1" x14ac:dyDescent="0.3">
      <c r="E7231" s="136"/>
    </row>
    <row r="7232" spans="5:5" s="121" customFormat="1" ht="88.5" customHeight="1" x14ac:dyDescent="0.3">
      <c r="E7232" s="136"/>
    </row>
    <row r="7233" spans="5:5" s="121" customFormat="1" ht="88.5" customHeight="1" x14ac:dyDescent="0.3">
      <c r="E7233" s="136"/>
    </row>
    <row r="7234" spans="5:5" s="121" customFormat="1" ht="88.5" customHeight="1" x14ac:dyDescent="0.3">
      <c r="E7234" s="136"/>
    </row>
    <row r="7235" spans="5:5" s="121" customFormat="1" ht="88.5" customHeight="1" x14ac:dyDescent="0.3">
      <c r="E7235" s="136"/>
    </row>
    <row r="7236" spans="5:5" s="121" customFormat="1" ht="88.5" customHeight="1" x14ac:dyDescent="0.3">
      <c r="E7236" s="136"/>
    </row>
    <row r="7237" spans="5:5" s="121" customFormat="1" ht="88.5" customHeight="1" x14ac:dyDescent="0.3">
      <c r="E7237" s="136"/>
    </row>
    <row r="7238" spans="5:5" s="121" customFormat="1" ht="88.5" customHeight="1" x14ac:dyDescent="0.3">
      <c r="E7238" s="136"/>
    </row>
    <row r="7239" spans="5:5" s="121" customFormat="1" ht="88.5" customHeight="1" x14ac:dyDescent="0.3">
      <c r="E7239" s="136"/>
    </row>
    <row r="7240" spans="5:5" s="121" customFormat="1" ht="88.5" customHeight="1" x14ac:dyDescent="0.3">
      <c r="E7240" s="136"/>
    </row>
    <row r="7241" spans="5:5" s="121" customFormat="1" ht="88.5" customHeight="1" x14ac:dyDescent="0.3">
      <c r="E7241" s="136"/>
    </row>
    <row r="7242" spans="5:5" s="121" customFormat="1" ht="88.5" customHeight="1" x14ac:dyDescent="0.3">
      <c r="E7242" s="136"/>
    </row>
    <row r="7243" spans="5:5" s="121" customFormat="1" ht="88.5" customHeight="1" x14ac:dyDescent="0.3">
      <c r="E7243" s="136"/>
    </row>
    <row r="7244" spans="5:5" s="121" customFormat="1" ht="88.5" customHeight="1" x14ac:dyDescent="0.3">
      <c r="E7244" s="136"/>
    </row>
    <row r="7245" spans="5:5" s="121" customFormat="1" ht="88.5" customHeight="1" x14ac:dyDescent="0.3">
      <c r="E7245" s="136"/>
    </row>
    <row r="7246" spans="5:5" s="121" customFormat="1" ht="88.5" customHeight="1" x14ac:dyDescent="0.3">
      <c r="E7246" s="136"/>
    </row>
    <row r="7247" spans="5:5" s="121" customFormat="1" ht="88.5" customHeight="1" x14ac:dyDescent="0.3">
      <c r="E7247" s="136"/>
    </row>
    <row r="7248" spans="5:5" s="121" customFormat="1" ht="88.5" customHeight="1" x14ac:dyDescent="0.3">
      <c r="E7248" s="136"/>
    </row>
    <row r="7249" spans="5:5" s="121" customFormat="1" ht="88.5" customHeight="1" x14ac:dyDescent="0.3">
      <c r="E7249" s="136"/>
    </row>
    <row r="7250" spans="5:5" s="121" customFormat="1" ht="88.5" customHeight="1" x14ac:dyDescent="0.3">
      <c r="E7250" s="136"/>
    </row>
    <row r="7251" spans="5:5" s="121" customFormat="1" ht="88.5" customHeight="1" x14ac:dyDescent="0.3">
      <c r="E7251" s="136"/>
    </row>
    <row r="7252" spans="5:5" s="121" customFormat="1" ht="88.5" customHeight="1" x14ac:dyDescent="0.3">
      <c r="E7252" s="136"/>
    </row>
    <row r="7253" spans="5:5" s="121" customFormat="1" ht="88.5" customHeight="1" x14ac:dyDescent="0.3">
      <c r="E7253" s="136"/>
    </row>
    <row r="7254" spans="5:5" s="121" customFormat="1" ht="88.5" customHeight="1" x14ac:dyDescent="0.3">
      <c r="E7254" s="136"/>
    </row>
    <row r="7255" spans="5:5" s="121" customFormat="1" ht="88.5" customHeight="1" x14ac:dyDescent="0.3">
      <c r="E7255" s="136"/>
    </row>
    <row r="7256" spans="5:5" s="121" customFormat="1" ht="88.5" customHeight="1" x14ac:dyDescent="0.3">
      <c r="E7256" s="136"/>
    </row>
    <row r="7257" spans="5:5" s="121" customFormat="1" ht="88.5" customHeight="1" x14ac:dyDescent="0.3">
      <c r="E7257" s="136"/>
    </row>
    <row r="7258" spans="5:5" s="121" customFormat="1" ht="88.5" customHeight="1" x14ac:dyDescent="0.3">
      <c r="E7258" s="136"/>
    </row>
    <row r="7259" spans="5:5" s="121" customFormat="1" ht="88.5" customHeight="1" x14ac:dyDescent="0.3">
      <c r="E7259" s="136"/>
    </row>
    <row r="7260" spans="5:5" s="121" customFormat="1" ht="88.5" customHeight="1" x14ac:dyDescent="0.3">
      <c r="E7260" s="136"/>
    </row>
    <row r="7261" spans="5:5" s="121" customFormat="1" ht="88.5" customHeight="1" x14ac:dyDescent="0.3">
      <c r="E7261" s="136"/>
    </row>
    <row r="7262" spans="5:5" s="121" customFormat="1" ht="88.5" customHeight="1" x14ac:dyDescent="0.3">
      <c r="E7262" s="136"/>
    </row>
    <row r="7263" spans="5:5" s="121" customFormat="1" ht="88.5" customHeight="1" x14ac:dyDescent="0.3">
      <c r="E7263" s="136"/>
    </row>
    <row r="7264" spans="5:5" s="121" customFormat="1" ht="88.5" customHeight="1" x14ac:dyDescent="0.3">
      <c r="E7264" s="136"/>
    </row>
    <row r="7265" spans="5:5" s="121" customFormat="1" ht="88.5" customHeight="1" x14ac:dyDescent="0.3">
      <c r="E7265" s="136"/>
    </row>
    <row r="7266" spans="5:5" s="121" customFormat="1" ht="88.5" customHeight="1" x14ac:dyDescent="0.3">
      <c r="E7266" s="136"/>
    </row>
    <row r="7267" spans="5:5" s="121" customFormat="1" ht="88.5" customHeight="1" x14ac:dyDescent="0.3">
      <c r="E7267" s="136"/>
    </row>
    <row r="7268" spans="5:5" s="121" customFormat="1" ht="88.5" customHeight="1" x14ac:dyDescent="0.3">
      <c r="E7268" s="136"/>
    </row>
    <row r="7269" spans="5:5" s="121" customFormat="1" ht="88.5" customHeight="1" x14ac:dyDescent="0.3">
      <c r="E7269" s="136"/>
    </row>
    <row r="7270" spans="5:5" s="121" customFormat="1" ht="88.5" customHeight="1" x14ac:dyDescent="0.3">
      <c r="E7270" s="136"/>
    </row>
    <row r="7271" spans="5:5" s="121" customFormat="1" ht="88.5" customHeight="1" x14ac:dyDescent="0.3">
      <c r="E7271" s="136"/>
    </row>
    <row r="7272" spans="5:5" s="121" customFormat="1" ht="88.5" customHeight="1" x14ac:dyDescent="0.3">
      <c r="E7272" s="136"/>
    </row>
    <row r="7273" spans="5:5" s="121" customFormat="1" ht="88.5" customHeight="1" x14ac:dyDescent="0.3">
      <c r="E7273" s="136"/>
    </row>
    <row r="7274" spans="5:5" s="121" customFormat="1" ht="88.5" customHeight="1" x14ac:dyDescent="0.3">
      <c r="E7274" s="136"/>
    </row>
    <row r="7275" spans="5:5" s="121" customFormat="1" ht="88.5" customHeight="1" x14ac:dyDescent="0.3">
      <c r="E7275" s="136"/>
    </row>
    <row r="7276" spans="5:5" s="121" customFormat="1" ht="88.5" customHeight="1" x14ac:dyDescent="0.3">
      <c r="E7276" s="136"/>
    </row>
    <row r="7277" spans="5:5" s="121" customFormat="1" ht="88.5" customHeight="1" x14ac:dyDescent="0.3">
      <c r="E7277" s="136"/>
    </row>
    <row r="7278" spans="5:5" s="121" customFormat="1" ht="88.5" customHeight="1" x14ac:dyDescent="0.3">
      <c r="E7278" s="136"/>
    </row>
    <row r="7279" spans="5:5" s="121" customFormat="1" ht="88.5" customHeight="1" x14ac:dyDescent="0.3">
      <c r="E7279" s="136"/>
    </row>
    <row r="7280" spans="5:5" s="121" customFormat="1" ht="88.5" customHeight="1" x14ac:dyDescent="0.3">
      <c r="E7280" s="136"/>
    </row>
    <row r="7281" spans="5:5" s="121" customFormat="1" ht="88.5" customHeight="1" x14ac:dyDescent="0.3">
      <c r="E7281" s="136"/>
    </row>
    <row r="7282" spans="5:5" s="121" customFormat="1" ht="88.5" customHeight="1" x14ac:dyDescent="0.3">
      <c r="E7282" s="136"/>
    </row>
    <row r="7283" spans="5:5" s="121" customFormat="1" ht="88.5" customHeight="1" x14ac:dyDescent="0.3">
      <c r="E7283" s="136"/>
    </row>
    <row r="7284" spans="5:5" s="121" customFormat="1" ht="88.5" customHeight="1" x14ac:dyDescent="0.3">
      <c r="E7284" s="136"/>
    </row>
    <row r="7285" spans="5:5" s="121" customFormat="1" ht="88.5" customHeight="1" x14ac:dyDescent="0.3">
      <c r="E7285" s="136"/>
    </row>
    <row r="7286" spans="5:5" s="121" customFormat="1" ht="88.5" customHeight="1" x14ac:dyDescent="0.3">
      <c r="E7286" s="136"/>
    </row>
    <row r="7287" spans="5:5" s="121" customFormat="1" ht="88.5" customHeight="1" x14ac:dyDescent="0.3">
      <c r="E7287" s="136"/>
    </row>
    <row r="7288" spans="5:5" s="121" customFormat="1" ht="88.5" customHeight="1" x14ac:dyDescent="0.3">
      <c r="E7288" s="136"/>
    </row>
    <row r="7289" spans="5:5" s="121" customFormat="1" ht="88.5" customHeight="1" x14ac:dyDescent="0.3">
      <c r="E7289" s="136"/>
    </row>
    <row r="7290" spans="5:5" s="121" customFormat="1" ht="88.5" customHeight="1" x14ac:dyDescent="0.3">
      <c r="E7290" s="136"/>
    </row>
    <row r="7291" spans="5:5" s="121" customFormat="1" ht="88.5" customHeight="1" x14ac:dyDescent="0.3">
      <c r="E7291" s="136"/>
    </row>
    <row r="7292" spans="5:5" s="121" customFormat="1" ht="88.5" customHeight="1" x14ac:dyDescent="0.3">
      <c r="E7292" s="136"/>
    </row>
    <row r="7293" spans="5:5" s="121" customFormat="1" ht="88.5" customHeight="1" x14ac:dyDescent="0.3">
      <c r="E7293" s="136"/>
    </row>
    <row r="7294" spans="5:5" s="121" customFormat="1" ht="88.5" customHeight="1" x14ac:dyDescent="0.3">
      <c r="E7294" s="136"/>
    </row>
    <row r="7295" spans="5:5" s="121" customFormat="1" ht="88.5" customHeight="1" x14ac:dyDescent="0.3">
      <c r="E7295" s="136"/>
    </row>
    <row r="7296" spans="5:5" s="121" customFormat="1" ht="88.5" customHeight="1" x14ac:dyDescent="0.3">
      <c r="E7296" s="136"/>
    </row>
    <row r="7297" spans="5:5" s="121" customFormat="1" ht="88.5" customHeight="1" x14ac:dyDescent="0.3">
      <c r="E7297" s="136"/>
    </row>
    <row r="7298" spans="5:5" s="121" customFormat="1" ht="88.5" customHeight="1" x14ac:dyDescent="0.3">
      <c r="E7298" s="136"/>
    </row>
    <row r="7299" spans="5:5" s="121" customFormat="1" ht="88.5" customHeight="1" x14ac:dyDescent="0.3">
      <c r="E7299" s="136"/>
    </row>
    <row r="7300" spans="5:5" s="121" customFormat="1" ht="88.5" customHeight="1" x14ac:dyDescent="0.3">
      <c r="E7300" s="136"/>
    </row>
    <row r="7301" spans="5:5" s="121" customFormat="1" ht="88.5" customHeight="1" x14ac:dyDescent="0.3">
      <c r="E7301" s="136"/>
    </row>
    <row r="7302" spans="5:5" s="121" customFormat="1" ht="88.5" customHeight="1" x14ac:dyDescent="0.3">
      <c r="E7302" s="136"/>
    </row>
    <row r="7303" spans="5:5" s="121" customFormat="1" ht="88.5" customHeight="1" x14ac:dyDescent="0.3">
      <c r="E7303" s="136"/>
    </row>
    <row r="7304" spans="5:5" s="121" customFormat="1" ht="88.5" customHeight="1" x14ac:dyDescent="0.3">
      <c r="E7304" s="136"/>
    </row>
    <row r="7305" spans="5:5" s="121" customFormat="1" ht="88.5" customHeight="1" x14ac:dyDescent="0.3">
      <c r="E7305" s="136"/>
    </row>
    <row r="7306" spans="5:5" s="121" customFormat="1" ht="88.5" customHeight="1" x14ac:dyDescent="0.3">
      <c r="E7306" s="136"/>
    </row>
    <row r="7307" spans="5:5" s="121" customFormat="1" ht="88.5" customHeight="1" x14ac:dyDescent="0.3">
      <c r="E7307" s="136"/>
    </row>
    <row r="7308" spans="5:5" s="121" customFormat="1" ht="88.5" customHeight="1" x14ac:dyDescent="0.3">
      <c r="E7308" s="136"/>
    </row>
    <row r="7309" spans="5:5" s="121" customFormat="1" ht="88.5" customHeight="1" x14ac:dyDescent="0.3">
      <c r="E7309" s="136"/>
    </row>
    <row r="7310" spans="5:5" s="121" customFormat="1" ht="88.5" customHeight="1" x14ac:dyDescent="0.3">
      <c r="E7310" s="136"/>
    </row>
    <row r="7311" spans="5:5" s="121" customFormat="1" ht="88.5" customHeight="1" x14ac:dyDescent="0.3">
      <c r="E7311" s="136"/>
    </row>
    <row r="7312" spans="5:5" s="121" customFormat="1" ht="88.5" customHeight="1" x14ac:dyDescent="0.3">
      <c r="E7312" s="136"/>
    </row>
    <row r="7313" spans="5:5" s="121" customFormat="1" ht="88.5" customHeight="1" x14ac:dyDescent="0.3">
      <c r="E7313" s="136"/>
    </row>
    <row r="7314" spans="5:5" s="121" customFormat="1" ht="88.5" customHeight="1" x14ac:dyDescent="0.3">
      <c r="E7314" s="136"/>
    </row>
    <row r="7315" spans="5:5" s="121" customFormat="1" ht="88.5" customHeight="1" x14ac:dyDescent="0.3">
      <c r="E7315" s="136"/>
    </row>
    <row r="7316" spans="5:5" s="121" customFormat="1" ht="88.5" customHeight="1" x14ac:dyDescent="0.3">
      <c r="E7316" s="136"/>
    </row>
    <row r="7317" spans="5:5" s="121" customFormat="1" ht="88.5" customHeight="1" x14ac:dyDescent="0.3">
      <c r="E7317" s="136"/>
    </row>
    <row r="7318" spans="5:5" s="121" customFormat="1" ht="88.5" customHeight="1" x14ac:dyDescent="0.3">
      <c r="E7318" s="136"/>
    </row>
    <row r="7319" spans="5:5" s="121" customFormat="1" ht="88.5" customHeight="1" x14ac:dyDescent="0.3">
      <c r="E7319" s="136"/>
    </row>
    <row r="7320" spans="5:5" s="121" customFormat="1" ht="88.5" customHeight="1" x14ac:dyDescent="0.3">
      <c r="E7320" s="136"/>
    </row>
    <row r="7321" spans="5:5" s="121" customFormat="1" ht="88.5" customHeight="1" x14ac:dyDescent="0.3">
      <c r="E7321" s="136"/>
    </row>
    <row r="7322" spans="5:5" s="121" customFormat="1" ht="88.5" customHeight="1" x14ac:dyDescent="0.3">
      <c r="E7322" s="136"/>
    </row>
    <row r="7323" spans="5:5" s="121" customFormat="1" ht="88.5" customHeight="1" x14ac:dyDescent="0.3">
      <c r="E7323" s="136"/>
    </row>
    <row r="7324" spans="5:5" s="121" customFormat="1" ht="88.5" customHeight="1" x14ac:dyDescent="0.3">
      <c r="E7324" s="136"/>
    </row>
    <row r="7325" spans="5:5" s="121" customFormat="1" ht="88.5" customHeight="1" x14ac:dyDescent="0.3">
      <c r="E7325" s="136"/>
    </row>
    <row r="7326" spans="5:5" s="121" customFormat="1" ht="88.5" customHeight="1" x14ac:dyDescent="0.3">
      <c r="E7326" s="136"/>
    </row>
    <row r="7327" spans="5:5" s="121" customFormat="1" ht="88.5" customHeight="1" x14ac:dyDescent="0.3">
      <c r="E7327" s="136"/>
    </row>
    <row r="7328" spans="5:5" s="121" customFormat="1" ht="88.5" customHeight="1" x14ac:dyDescent="0.3">
      <c r="E7328" s="136"/>
    </row>
    <row r="7329" spans="5:5" s="121" customFormat="1" ht="88.5" customHeight="1" x14ac:dyDescent="0.3">
      <c r="E7329" s="136"/>
    </row>
    <row r="7330" spans="5:5" s="121" customFormat="1" ht="88.5" customHeight="1" x14ac:dyDescent="0.3">
      <c r="E7330" s="136"/>
    </row>
    <row r="7331" spans="5:5" s="121" customFormat="1" ht="88.5" customHeight="1" x14ac:dyDescent="0.3">
      <c r="E7331" s="136"/>
    </row>
    <row r="7332" spans="5:5" s="121" customFormat="1" ht="88.5" customHeight="1" x14ac:dyDescent="0.3">
      <c r="E7332" s="136"/>
    </row>
    <row r="7333" spans="5:5" s="121" customFormat="1" ht="88.5" customHeight="1" x14ac:dyDescent="0.3">
      <c r="E7333" s="136"/>
    </row>
    <row r="7334" spans="5:5" s="121" customFormat="1" ht="88.5" customHeight="1" x14ac:dyDescent="0.3">
      <c r="E7334" s="136"/>
    </row>
    <row r="7335" spans="5:5" s="121" customFormat="1" ht="88.5" customHeight="1" x14ac:dyDescent="0.3">
      <c r="E7335" s="136"/>
    </row>
    <row r="7336" spans="5:5" s="121" customFormat="1" ht="88.5" customHeight="1" x14ac:dyDescent="0.3">
      <c r="E7336" s="136"/>
    </row>
    <row r="7337" spans="5:5" s="121" customFormat="1" ht="88.5" customHeight="1" x14ac:dyDescent="0.3">
      <c r="E7337" s="136"/>
    </row>
    <row r="7338" spans="5:5" s="121" customFormat="1" ht="88.5" customHeight="1" x14ac:dyDescent="0.3">
      <c r="E7338" s="136"/>
    </row>
    <row r="7339" spans="5:5" s="121" customFormat="1" ht="88.5" customHeight="1" x14ac:dyDescent="0.3">
      <c r="E7339" s="136"/>
    </row>
    <row r="7340" spans="5:5" s="121" customFormat="1" ht="88.5" customHeight="1" x14ac:dyDescent="0.3">
      <c r="E7340" s="136"/>
    </row>
    <row r="7341" spans="5:5" s="121" customFormat="1" ht="88.5" customHeight="1" x14ac:dyDescent="0.3">
      <c r="E7341" s="136"/>
    </row>
    <row r="7342" spans="5:5" s="121" customFormat="1" ht="88.5" customHeight="1" x14ac:dyDescent="0.3">
      <c r="E7342" s="136"/>
    </row>
    <row r="7343" spans="5:5" s="121" customFormat="1" ht="88.5" customHeight="1" x14ac:dyDescent="0.3">
      <c r="E7343" s="136"/>
    </row>
    <row r="7344" spans="5:5" s="121" customFormat="1" ht="88.5" customHeight="1" x14ac:dyDescent="0.3">
      <c r="E7344" s="136"/>
    </row>
    <row r="7345" spans="5:5" s="121" customFormat="1" ht="88.5" customHeight="1" x14ac:dyDescent="0.3">
      <c r="E7345" s="136"/>
    </row>
    <row r="7346" spans="5:5" s="121" customFormat="1" ht="88.5" customHeight="1" x14ac:dyDescent="0.3">
      <c r="E7346" s="136"/>
    </row>
    <row r="7347" spans="5:5" s="121" customFormat="1" ht="88.5" customHeight="1" x14ac:dyDescent="0.3">
      <c r="E7347" s="136"/>
    </row>
    <row r="7348" spans="5:5" s="121" customFormat="1" ht="88.5" customHeight="1" x14ac:dyDescent="0.3">
      <c r="E7348" s="136"/>
    </row>
    <row r="7349" spans="5:5" s="121" customFormat="1" ht="88.5" customHeight="1" x14ac:dyDescent="0.3">
      <c r="E7349" s="136"/>
    </row>
    <row r="7350" spans="5:5" s="121" customFormat="1" ht="88.5" customHeight="1" x14ac:dyDescent="0.3">
      <c r="E7350" s="136"/>
    </row>
    <row r="7351" spans="5:5" s="121" customFormat="1" ht="88.5" customHeight="1" x14ac:dyDescent="0.3">
      <c r="E7351" s="136"/>
    </row>
    <row r="7352" spans="5:5" s="121" customFormat="1" ht="88.5" customHeight="1" x14ac:dyDescent="0.3">
      <c r="E7352" s="136"/>
    </row>
    <row r="7353" spans="5:5" s="121" customFormat="1" ht="88.5" customHeight="1" x14ac:dyDescent="0.3">
      <c r="E7353" s="136"/>
    </row>
    <row r="7354" spans="5:5" s="121" customFormat="1" ht="88.5" customHeight="1" x14ac:dyDescent="0.3">
      <c r="E7354" s="136"/>
    </row>
    <row r="7355" spans="5:5" s="121" customFormat="1" ht="88.5" customHeight="1" x14ac:dyDescent="0.3">
      <c r="E7355" s="136"/>
    </row>
    <row r="7356" spans="5:5" s="121" customFormat="1" ht="88.5" customHeight="1" x14ac:dyDescent="0.3">
      <c r="E7356" s="136"/>
    </row>
    <row r="7357" spans="5:5" s="121" customFormat="1" ht="88.5" customHeight="1" x14ac:dyDescent="0.3">
      <c r="E7357" s="136"/>
    </row>
    <row r="7358" spans="5:5" s="121" customFormat="1" ht="88.5" customHeight="1" x14ac:dyDescent="0.3">
      <c r="E7358" s="136"/>
    </row>
    <row r="7359" spans="5:5" s="121" customFormat="1" ht="88.5" customHeight="1" x14ac:dyDescent="0.3">
      <c r="E7359" s="136"/>
    </row>
    <row r="7360" spans="5:5" s="121" customFormat="1" ht="88.5" customHeight="1" x14ac:dyDescent="0.3">
      <c r="E7360" s="136"/>
    </row>
    <row r="7361" spans="5:5" s="121" customFormat="1" ht="88.5" customHeight="1" x14ac:dyDescent="0.3">
      <c r="E7361" s="136"/>
    </row>
    <row r="7362" spans="5:5" s="121" customFormat="1" ht="88.5" customHeight="1" x14ac:dyDescent="0.3">
      <c r="E7362" s="136"/>
    </row>
    <row r="7363" spans="5:5" s="121" customFormat="1" ht="88.5" customHeight="1" x14ac:dyDescent="0.3">
      <c r="E7363" s="136"/>
    </row>
    <row r="7364" spans="5:5" s="121" customFormat="1" ht="88.5" customHeight="1" x14ac:dyDescent="0.3">
      <c r="E7364" s="136"/>
    </row>
    <row r="7365" spans="5:5" s="121" customFormat="1" ht="88.5" customHeight="1" x14ac:dyDescent="0.3">
      <c r="E7365" s="136"/>
    </row>
    <row r="7366" spans="5:5" s="121" customFormat="1" ht="88.5" customHeight="1" x14ac:dyDescent="0.3">
      <c r="E7366" s="136"/>
    </row>
    <row r="7367" spans="5:5" s="121" customFormat="1" ht="88.5" customHeight="1" x14ac:dyDescent="0.3">
      <c r="E7367" s="136"/>
    </row>
    <row r="7368" spans="5:5" s="121" customFormat="1" ht="88.5" customHeight="1" x14ac:dyDescent="0.3">
      <c r="E7368" s="136"/>
    </row>
    <row r="7369" spans="5:5" s="121" customFormat="1" ht="88.5" customHeight="1" x14ac:dyDescent="0.3">
      <c r="E7369" s="136"/>
    </row>
    <row r="7370" spans="5:5" s="121" customFormat="1" ht="88.5" customHeight="1" x14ac:dyDescent="0.3">
      <c r="E7370" s="136"/>
    </row>
    <row r="7371" spans="5:5" s="121" customFormat="1" ht="88.5" customHeight="1" x14ac:dyDescent="0.3">
      <c r="E7371" s="136"/>
    </row>
    <row r="7372" spans="5:5" s="121" customFormat="1" ht="88.5" customHeight="1" x14ac:dyDescent="0.3">
      <c r="E7372" s="136"/>
    </row>
    <row r="7373" spans="5:5" s="121" customFormat="1" ht="88.5" customHeight="1" x14ac:dyDescent="0.3">
      <c r="E7373" s="136"/>
    </row>
    <row r="7374" spans="5:5" s="121" customFormat="1" ht="88.5" customHeight="1" x14ac:dyDescent="0.3">
      <c r="E7374" s="136"/>
    </row>
    <row r="7375" spans="5:5" s="121" customFormat="1" ht="88.5" customHeight="1" x14ac:dyDescent="0.3">
      <c r="E7375" s="136"/>
    </row>
    <row r="7376" spans="5:5" s="121" customFormat="1" ht="88.5" customHeight="1" x14ac:dyDescent="0.3">
      <c r="E7376" s="136"/>
    </row>
    <row r="7377" spans="5:5" s="121" customFormat="1" ht="88.5" customHeight="1" x14ac:dyDescent="0.3">
      <c r="E7377" s="136"/>
    </row>
    <row r="7378" spans="5:5" s="121" customFormat="1" ht="88.5" customHeight="1" x14ac:dyDescent="0.3">
      <c r="E7378" s="136"/>
    </row>
    <row r="7379" spans="5:5" s="121" customFormat="1" ht="88.5" customHeight="1" x14ac:dyDescent="0.3">
      <c r="E7379" s="136"/>
    </row>
    <row r="7380" spans="5:5" s="121" customFormat="1" ht="88.5" customHeight="1" x14ac:dyDescent="0.3">
      <c r="E7380" s="136"/>
    </row>
    <row r="7381" spans="5:5" s="121" customFormat="1" ht="88.5" customHeight="1" x14ac:dyDescent="0.3">
      <c r="E7381" s="136"/>
    </row>
    <row r="7382" spans="5:5" s="121" customFormat="1" ht="88.5" customHeight="1" x14ac:dyDescent="0.3">
      <c r="E7382" s="136"/>
    </row>
    <row r="7383" spans="5:5" s="121" customFormat="1" ht="88.5" customHeight="1" x14ac:dyDescent="0.3">
      <c r="E7383" s="136"/>
    </row>
    <row r="7384" spans="5:5" s="121" customFormat="1" ht="88.5" customHeight="1" x14ac:dyDescent="0.3">
      <c r="E7384" s="136"/>
    </row>
    <row r="7385" spans="5:5" s="121" customFormat="1" ht="88.5" customHeight="1" x14ac:dyDescent="0.3">
      <c r="E7385" s="136"/>
    </row>
    <row r="7386" spans="5:5" s="121" customFormat="1" ht="88.5" customHeight="1" x14ac:dyDescent="0.3">
      <c r="E7386" s="136"/>
    </row>
    <row r="7387" spans="5:5" s="121" customFormat="1" ht="88.5" customHeight="1" x14ac:dyDescent="0.3">
      <c r="E7387" s="136"/>
    </row>
    <row r="7388" spans="5:5" s="121" customFormat="1" ht="88.5" customHeight="1" x14ac:dyDescent="0.3">
      <c r="E7388" s="136"/>
    </row>
    <row r="7389" spans="5:5" s="121" customFormat="1" ht="88.5" customHeight="1" x14ac:dyDescent="0.3">
      <c r="E7389" s="136"/>
    </row>
    <row r="7390" spans="5:5" s="121" customFormat="1" ht="88.5" customHeight="1" x14ac:dyDescent="0.3">
      <c r="E7390" s="136"/>
    </row>
    <row r="7391" spans="5:5" s="121" customFormat="1" ht="88.5" customHeight="1" x14ac:dyDescent="0.3">
      <c r="E7391" s="136"/>
    </row>
    <row r="7392" spans="5:5" s="121" customFormat="1" ht="88.5" customHeight="1" x14ac:dyDescent="0.3">
      <c r="E7392" s="136"/>
    </row>
    <row r="7393" spans="5:5" s="121" customFormat="1" ht="88.5" customHeight="1" x14ac:dyDescent="0.3">
      <c r="E7393" s="136"/>
    </row>
    <row r="7394" spans="5:5" s="121" customFormat="1" ht="88.5" customHeight="1" x14ac:dyDescent="0.3">
      <c r="E7394" s="136"/>
    </row>
    <row r="7395" spans="5:5" s="121" customFormat="1" ht="88.5" customHeight="1" x14ac:dyDescent="0.3">
      <c r="E7395" s="136"/>
    </row>
    <row r="7396" spans="5:5" s="121" customFormat="1" ht="88.5" customHeight="1" x14ac:dyDescent="0.3">
      <c r="E7396" s="136"/>
    </row>
    <row r="7397" spans="5:5" s="121" customFormat="1" ht="88.5" customHeight="1" x14ac:dyDescent="0.3">
      <c r="E7397" s="136"/>
    </row>
    <row r="7398" spans="5:5" s="121" customFormat="1" ht="88.5" customHeight="1" x14ac:dyDescent="0.3">
      <c r="E7398" s="136"/>
    </row>
    <row r="7399" spans="5:5" s="121" customFormat="1" ht="88.5" customHeight="1" x14ac:dyDescent="0.3">
      <c r="E7399" s="136"/>
    </row>
    <row r="7400" spans="5:5" s="121" customFormat="1" ht="88.5" customHeight="1" x14ac:dyDescent="0.3">
      <c r="E7400" s="136"/>
    </row>
    <row r="7401" spans="5:5" s="121" customFormat="1" ht="88.5" customHeight="1" x14ac:dyDescent="0.3">
      <c r="E7401" s="136"/>
    </row>
    <row r="7402" spans="5:5" s="121" customFormat="1" ht="88.5" customHeight="1" x14ac:dyDescent="0.3">
      <c r="E7402" s="136"/>
    </row>
    <row r="7403" spans="5:5" s="121" customFormat="1" ht="88.5" customHeight="1" x14ac:dyDescent="0.3">
      <c r="E7403" s="136"/>
    </row>
    <row r="7404" spans="5:5" s="121" customFormat="1" ht="88.5" customHeight="1" x14ac:dyDescent="0.3">
      <c r="E7404" s="136"/>
    </row>
    <row r="7405" spans="5:5" s="121" customFormat="1" ht="88.5" customHeight="1" x14ac:dyDescent="0.3">
      <c r="E7405" s="136"/>
    </row>
    <row r="7406" spans="5:5" s="121" customFormat="1" ht="88.5" customHeight="1" x14ac:dyDescent="0.3">
      <c r="E7406" s="136"/>
    </row>
    <row r="7407" spans="5:5" s="121" customFormat="1" ht="88.5" customHeight="1" x14ac:dyDescent="0.3">
      <c r="E7407" s="136"/>
    </row>
    <row r="7408" spans="5:5" s="121" customFormat="1" ht="88.5" customHeight="1" x14ac:dyDescent="0.3">
      <c r="E7408" s="136"/>
    </row>
    <row r="7409" spans="5:5" s="121" customFormat="1" ht="88.5" customHeight="1" x14ac:dyDescent="0.3">
      <c r="E7409" s="136"/>
    </row>
    <row r="7410" spans="5:5" s="121" customFormat="1" ht="88.5" customHeight="1" x14ac:dyDescent="0.3">
      <c r="E7410" s="136"/>
    </row>
    <row r="7411" spans="5:5" s="121" customFormat="1" ht="88.5" customHeight="1" x14ac:dyDescent="0.3">
      <c r="E7411" s="136"/>
    </row>
    <row r="7412" spans="5:5" s="121" customFormat="1" ht="88.5" customHeight="1" x14ac:dyDescent="0.3">
      <c r="E7412" s="136"/>
    </row>
    <row r="7413" spans="5:5" s="121" customFormat="1" ht="88.5" customHeight="1" x14ac:dyDescent="0.3">
      <c r="E7413" s="136"/>
    </row>
    <row r="7414" spans="5:5" s="121" customFormat="1" ht="88.5" customHeight="1" x14ac:dyDescent="0.3">
      <c r="E7414" s="136"/>
    </row>
    <row r="7415" spans="5:5" s="121" customFormat="1" ht="88.5" customHeight="1" x14ac:dyDescent="0.3">
      <c r="E7415" s="136"/>
    </row>
    <row r="7416" spans="5:5" s="121" customFormat="1" ht="88.5" customHeight="1" x14ac:dyDescent="0.3">
      <c r="E7416" s="136"/>
    </row>
    <row r="7417" spans="5:5" s="121" customFormat="1" ht="88.5" customHeight="1" x14ac:dyDescent="0.3">
      <c r="E7417" s="136"/>
    </row>
    <row r="7418" spans="5:5" s="121" customFormat="1" ht="88.5" customHeight="1" x14ac:dyDescent="0.3">
      <c r="E7418" s="136"/>
    </row>
    <row r="7419" spans="5:5" s="121" customFormat="1" ht="88.5" customHeight="1" x14ac:dyDescent="0.3">
      <c r="E7419" s="136"/>
    </row>
    <row r="7420" spans="5:5" s="121" customFormat="1" ht="88.5" customHeight="1" x14ac:dyDescent="0.3">
      <c r="E7420" s="136"/>
    </row>
    <row r="7421" spans="5:5" s="121" customFormat="1" ht="88.5" customHeight="1" x14ac:dyDescent="0.3">
      <c r="E7421" s="136"/>
    </row>
    <row r="7422" spans="5:5" s="121" customFormat="1" ht="88.5" customHeight="1" x14ac:dyDescent="0.3">
      <c r="E7422" s="136"/>
    </row>
    <row r="7423" spans="5:5" s="121" customFormat="1" ht="88.5" customHeight="1" x14ac:dyDescent="0.3">
      <c r="E7423" s="136"/>
    </row>
    <row r="7424" spans="5:5" s="121" customFormat="1" ht="88.5" customHeight="1" x14ac:dyDescent="0.3">
      <c r="E7424" s="136"/>
    </row>
    <row r="7425" spans="5:5" s="121" customFormat="1" ht="88.5" customHeight="1" x14ac:dyDescent="0.3">
      <c r="E7425" s="136"/>
    </row>
    <row r="7426" spans="5:5" s="121" customFormat="1" ht="88.5" customHeight="1" x14ac:dyDescent="0.3">
      <c r="E7426" s="136"/>
    </row>
    <row r="7427" spans="5:5" s="121" customFormat="1" ht="88.5" customHeight="1" x14ac:dyDescent="0.3">
      <c r="E7427" s="136"/>
    </row>
    <row r="7428" spans="5:5" s="121" customFormat="1" ht="88.5" customHeight="1" x14ac:dyDescent="0.3">
      <c r="E7428" s="136"/>
    </row>
    <row r="7429" spans="5:5" s="121" customFormat="1" ht="88.5" customHeight="1" x14ac:dyDescent="0.3">
      <c r="E7429" s="136"/>
    </row>
    <row r="7430" spans="5:5" s="121" customFormat="1" ht="88.5" customHeight="1" x14ac:dyDescent="0.3">
      <c r="E7430" s="136"/>
    </row>
    <row r="7431" spans="5:5" s="121" customFormat="1" ht="88.5" customHeight="1" x14ac:dyDescent="0.3">
      <c r="E7431" s="136"/>
    </row>
    <row r="7432" spans="5:5" s="121" customFormat="1" ht="88.5" customHeight="1" x14ac:dyDescent="0.3">
      <c r="E7432" s="136"/>
    </row>
    <row r="7433" spans="5:5" s="121" customFormat="1" ht="88.5" customHeight="1" x14ac:dyDescent="0.3">
      <c r="E7433" s="136"/>
    </row>
    <row r="7434" spans="5:5" s="121" customFormat="1" ht="88.5" customHeight="1" x14ac:dyDescent="0.3">
      <c r="E7434" s="136"/>
    </row>
    <row r="7435" spans="5:5" s="121" customFormat="1" ht="88.5" customHeight="1" x14ac:dyDescent="0.3">
      <c r="E7435" s="136"/>
    </row>
    <row r="7436" spans="5:5" s="121" customFormat="1" ht="88.5" customHeight="1" x14ac:dyDescent="0.3">
      <c r="E7436" s="136"/>
    </row>
    <row r="7437" spans="5:5" s="121" customFormat="1" ht="88.5" customHeight="1" x14ac:dyDescent="0.3">
      <c r="E7437" s="136"/>
    </row>
    <row r="7438" spans="5:5" s="121" customFormat="1" ht="88.5" customHeight="1" x14ac:dyDescent="0.3">
      <c r="E7438" s="136"/>
    </row>
    <row r="7439" spans="5:5" s="121" customFormat="1" ht="88.5" customHeight="1" x14ac:dyDescent="0.3">
      <c r="E7439" s="136"/>
    </row>
    <row r="7440" spans="5:5" s="121" customFormat="1" ht="88.5" customHeight="1" x14ac:dyDescent="0.3">
      <c r="E7440" s="136"/>
    </row>
    <row r="7441" spans="5:5" s="121" customFormat="1" ht="88.5" customHeight="1" x14ac:dyDescent="0.3">
      <c r="E7441" s="136"/>
    </row>
    <row r="7442" spans="5:5" s="121" customFormat="1" ht="88.5" customHeight="1" x14ac:dyDescent="0.3">
      <c r="E7442" s="136"/>
    </row>
    <row r="7443" spans="5:5" s="121" customFormat="1" ht="88.5" customHeight="1" x14ac:dyDescent="0.3">
      <c r="E7443" s="136"/>
    </row>
    <row r="7444" spans="5:5" s="121" customFormat="1" ht="88.5" customHeight="1" x14ac:dyDescent="0.3">
      <c r="E7444" s="136"/>
    </row>
    <row r="7445" spans="5:5" s="121" customFormat="1" ht="88.5" customHeight="1" x14ac:dyDescent="0.3">
      <c r="E7445" s="136"/>
    </row>
    <row r="7446" spans="5:5" s="121" customFormat="1" ht="88.5" customHeight="1" x14ac:dyDescent="0.3">
      <c r="E7446" s="136"/>
    </row>
    <row r="7447" spans="5:5" s="121" customFormat="1" ht="88.5" customHeight="1" x14ac:dyDescent="0.3">
      <c r="E7447" s="136"/>
    </row>
    <row r="7448" spans="5:5" s="121" customFormat="1" ht="88.5" customHeight="1" x14ac:dyDescent="0.3">
      <c r="E7448" s="136"/>
    </row>
    <row r="7449" spans="5:5" s="121" customFormat="1" ht="88.5" customHeight="1" x14ac:dyDescent="0.3">
      <c r="E7449" s="136"/>
    </row>
    <row r="7450" spans="5:5" s="121" customFormat="1" ht="88.5" customHeight="1" x14ac:dyDescent="0.3">
      <c r="E7450" s="136"/>
    </row>
    <row r="7451" spans="5:5" s="121" customFormat="1" ht="88.5" customHeight="1" x14ac:dyDescent="0.3">
      <c r="E7451" s="136"/>
    </row>
    <row r="7452" spans="5:5" s="121" customFormat="1" ht="88.5" customHeight="1" x14ac:dyDescent="0.3">
      <c r="E7452" s="136"/>
    </row>
    <row r="7453" spans="5:5" s="121" customFormat="1" ht="88.5" customHeight="1" x14ac:dyDescent="0.3">
      <c r="E7453" s="136"/>
    </row>
    <row r="7454" spans="5:5" s="121" customFormat="1" ht="88.5" customHeight="1" x14ac:dyDescent="0.3">
      <c r="E7454" s="136"/>
    </row>
    <row r="7455" spans="5:5" s="121" customFormat="1" ht="88.5" customHeight="1" x14ac:dyDescent="0.3">
      <c r="E7455" s="136"/>
    </row>
    <row r="7456" spans="5:5" s="121" customFormat="1" ht="88.5" customHeight="1" x14ac:dyDescent="0.3">
      <c r="E7456" s="136"/>
    </row>
    <row r="7457" spans="5:5" s="121" customFormat="1" ht="88.5" customHeight="1" x14ac:dyDescent="0.3">
      <c r="E7457" s="136"/>
    </row>
    <row r="7458" spans="5:5" s="121" customFormat="1" ht="88.5" customHeight="1" x14ac:dyDescent="0.3">
      <c r="E7458" s="136"/>
    </row>
    <row r="7459" spans="5:5" s="121" customFormat="1" ht="88.5" customHeight="1" x14ac:dyDescent="0.3">
      <c r="E7459" s="136"/>
    </row>
    <row r="7460" spans="5:5" s="121" customFormat="1" ht="88.5" customHeight="1" x14ac:dyDescent="0.3">
      <c r="E7460" s="136"/>
    </row>
    <row r="7461" spans="5:5" s="121" customFormat="1" ht="88.5" customHeight="1" x14ac:dyDescent="0.3">
      <c r="E7461" s="136"/>
    </row>
    <row r="7462" spans="5:5" s="121" customFormat="1" ht="88.5" customHeight="1" x14ac:dyDescent="0.3">
      <c r="E7462" s="136"/>
    </row>
    <row r="7463" spans="5:5" s="121" customFormat="1" ht="88.5" customHeight="1" x14ac:dyDescent="0.3">
      <c r="E7463" s="136"/>
    </row>
    <row r="7464" spans="5:5" s="121" customFormat="1" ht="88.5" customHeight="1" x14ac:dyDescent="0.3">
      <c r="E7464" s="136"/>
    </row>
    <row r="7465" spans="5:5" s="121" customFormat="1" ht="88.5" customHeight="1" x14ac:dyDescent="0.3">
      <c r="E7465" s="136"/>
    </row>
    <row r="7466" spans="5:5" s="121" customFormat="1" ht="88.5" customHeight="1" x14ac:dyDescent="0.3">
      <c r="E7466" s="136"/>
    </row>
    <row r="7467" spans="5:5" s="121" customFormat="1" ht="88.5" customHeight="1" x14ac:dyDescent="0.3">
      <c r="E7467" s="136"/>
    </row>
    <row r="7468" spans="5:5" s="121" customFormat="1" ht="88.5" customHeight="1" x14ac:dyDescent="0.3">
      <c r="E7468" s="136"/>
    </row>
    <row r="7469" spans="5:5" s="121" customFormat="1" ht="88.5" customHeight="1" x14ac:dyDescent="0.3">
      <c r="E7469" s="136"/>
    </row>
    <row r="7470" spans="5:5" s="121" customFormat="1" ht="88.5" customHeight="1" x14ac:dyDescent="0.3">
      <c r="E7470" s="136"/>
    </row>
    <row r="7471" spans="5:5" s="121" customFormat="1" ht="88.5" customHeight="1" x14ac:dyDescent="0.3">
      <c r="E7471" s="136"/>
    </row>
    <row r="7472" spans="5:5" s="121" customFormat="1" ht="88.5" customHeight="1" x14ac:dyDescent="0.3">
      <c r="E7472" s="136"/>
    </row>
    <row r="7473" spans="5:5" s="121" customFormat="1" ht="88.5" customHeight="1" x14ac:dyDescent="0.3">
      <c r="E7473" s="136"/>
    </row>
    <row r="7474" spans="5:5" s="121" customFormat="1" ht="88.5" customHeight="1" x14ac:dyDescent="0.3">
      <c r="E7474" s="136"/>
    </row>
    <row r="7475" spans="5:5" s="121" customFormat="1" ht="88.5" customHeight="1" x14ac:dyDescent="0.3">
      <c r="E7475" s="136"/>
    </row>
    <row r="7476" spans="5:5" s="121" customFormat="1" ht="88.5" customHeight="1" x14ac:dyDescent="0.3">
      <c r="E7476" s="136"/>
    </row>
    <row r="7477" spans="5:5" s="121" customFormat="1" ht="88.5" customHeight="1" x14ac:dyDescent="0.3">
      <c r="E7477" s="136"/>
    </row>
    <row r="7478" spans="5:5" s="121" customFormat="1" ht="88.5" customHeight="1" x14ac:dyDescent="0.3">
      <c r="E7478" s="136"/>
    </row>
    <row r="7479" spans="5:5" s="121" customFormat="1" ht="88.5" customHeight="1" x14ac:dyDescent="0.3">
      <c r="E7479" s="136"/>
    </row>
    <row r="7480" spans="5:5" s="121" customFormat="1" ht="88.5" customHeight="1" x14ac:dyDescent="0.3">
      <c r="E7480" s="136"/>
    </row>
    <row r="7481" spans="5:5" s="121" customFormat="1" ht="88.5" customHeight="1" x14ac:dyDescent="0.3">
      <c r="E7481" s="136"/>
    </row>
    <row r="7482" spans="5:5" s="121" customFormat="1" ht="88.5" customHeight="1" x14ac:dyDescent="0.3">
      <c r="E7482" s="136"/>
    </row>
    <row r="7483" spans="5:5" s="121" customFormat="1" ht="88.5" customHeight="1" x14ac:dyDescent="0.3">
      <c r="E7483" s="136"/>
    </row>
    <row r="7484" spans="5:5" s="121" customFormat="1" ht="88.5" customHeight="1" x14ac:dyDescent="0.3">
      <c r="E7484" s="136"/>
    </row>
    <row r="7485" spans="5:5" s="121" customFormat="1" ht="88.5" customHeight="1" x14ac:dyDescent="0.3">
      <c r="E7485" s="136"/>
    </row>
    <row r="7486" spans="5:5" s="121" customFormat="1" ht="88.5" customHeight="1" x14ac:dyDescent="0.3">
      <c r="E7486" s="136"/>
    </row>
    <row r="7487" spans="5:5" s="121" customFormat="1" ht="88.5" customHeight="1" x14ac:dyDescent="0.3">
      <c r="E7487" s="136"/>
    </row>
    <row r="7488" spans="5:5" s="121" customFormat="1" ht="88.5" customHeight="1" x14ac:dyDescent="0.3">
      <c r="E7488" s="136"/>
    </row>
    <row r="7489" spans="5:5" s="121" customFormat="1" ht="88.5" customHeight="1" x14ac:dyDescent="0.3">
      <c r="E7489" s="136"/>
    </row>
    <row r="7490" spans="5:5" s="121" customFormat="1" ht="88.5" customHeight="1" x14ac:dyDescent="0.3">
      <c r="E7490" s="136"/>
    </row>
    <row r="7491" spans="5:5" s="121" customFormat="1" ht="88.5" customHeight="1" x14ac:dyDescent="0.3">
      <c r="E7491" s="136"/>
    </row>
    <row r="7492" spans="5:5" s="121" customFormat="1" ht="88.5" customHeight="1" x14ac:dyDescent="0.3">
      <c r="E7492" s="136"/>
    </row>
    <row r="7493" spans="5:5" s="121" customFormat="1" ht="88.5" customHeight="1" x14ac:dyDescent="0.3">
      <c r="E7493" s="136"/>
    </row>
    <row r="7494" spans="5:5" s="121" customFormat="1" ht="88.5" customHeight="1" x14ac:dyDescent="0.3">
      <c r="E7494" s="136"/>
    </row>
    <row r="7495" spans="5:5" s="121" customFormat="1" ht="88.5" customHeight="1" x14ac:dyDescent="0.3">
      <c r="E7495" s="136"/>
    </row>
    <row r="7496" spans="5:5" s="121" customFormat="1" ht="88.5" customHeight="1" x14ac:dyDescent="0.3">
      <c r="E7496" s="136"/>
    </row>
    <row r="7497" spans="5:5" s="121" customFormat="1" ht="88.5" customHeight="1" x14ac:dyDescent="0.3">
      <c r="E7497" s="136"/>
    </row>
    <row r="7498" spans="5:5" s="121" customFormat="1" ht="88.5" customHeight="1" x14ac:dyDescent="0.3">
      <c r="E7498" s="136"/>
    </row>
    <row r="7499" spans="5:5" s="121" customFormat="1" ht="88.5" customHeight="1" x14ac:dyDescent="0.3">
      <c r="E7499" s="136"/>
    </row>
    <row r="7500" spans="5:5" s="121" customFormat="1" ht="88.5" customHeight="1" x14ac:dyDescent="0.3">
      <c r="E7500" s="136"/>
    </row>
    <row r="7501" spans="5:5" s="121" customFormat="1" ht="88.5" customHeight="1" x14ac:dyDescent="0.3">
      <c r="E7501" s="136"/>
    </row>
    <row r="7502" spans="5:5" s="121" customFormat="1" ht="88.5" customHeight="1" x14ac:dyDescent="0.3">
      <c r="E7502" s="136"/>
    </row>
    <row r="7503" spans="5:5" s="121" customFormat="1" ht="88.5" customHeight="1" x14ac:dyDescent="0.3">
      <c r="E7503" s="136"/>
    </row>
    <row r="7504" spans="5:5" s="121" customFormat="1" ht="88.5" customHeight="1" x14ac:dyDescent="0.3">
      <c r="E7504" s="136"/>
    </row>
    <row r="7505" spans="5:5" s="121" customFormat="1" ht="88.5" customHeight="1" x14ac:dyDescent="0.3">
      <c r="E7505" s="136"/>
    </row>
    <row r="7506" spans="5:5" s="121" customFormat="1" ht="88.5" customHeight="1" x14ac:dyDescent="0.3">
      <c r="E7506" s="136"/>
    </row>
    <row r="7507" spans="5:5" s="121" customFormat="1" ht="88.5" customHeight="1" x14ac:dyDescent="0.3">
      <c r="E7507" s="136"/>
    </row>
    <row r="7508" spans="5:5" s="121" customFormat="1" ht="88.5" customHeight="1" x14ac:dyDescent="0.3">
      <c r="E7508" s="136"/>
    </row>
    <row r="7509" spans="5:5" s="121" customFormat="1" ht="88.5" customHeight="1" x14ac:dyDescent="0.3">
      <c r="E7509" s="136"/>
    </row>
    <row r="7510" spans="5:5" s="121" customFormat="1" ht="88.5" customHeight="1" x14ac:dyDescent="0.3">
      <c r="E7510" s="136"/>
    </row>
    <row r="7511" spans="5:5" s="121" customFormat="1" ht="88.5" customHeight="1" x14ac:dyDescent="0.3">
      <c r="E7511" s="136"/>
    </row>
    <row r="7512" spans="5:5" s="121" customFormat="1" ht="88.5" customHeight="1" x14ac:dyDescent="0.3">
      <c r="E7512" s="136"/>
    </row>
    <row r="7513" spans="5:5" s="121" customFormat="1" ht="88.5" customHeight="1" x14ac:dyDescent="0.3">
      <c r="E7513" s="136"/>
    </row>
    <row r="7514" spans="5:5" s="121" customFormat="1" ht="88.5" customHeight="1" x14ac:dyDescent="0.3">
      <c r="E7514" s="136"/>
    </row>
    <row r="7515" spans="5:5" s="121" customFormat="1" ht="88.5" customHeight="1" x14ac:dyDescent="0.3">
      <c r="E7515" s="136"/>
    </row>
    <row r="7516" spans="5:5" s="121" customFormat="1" ht="88.5" customHeight="1" x14ac:dyDescent="0.3">
      <c r="E7516" s="136"/>
    </row>
    <row r="7517" spans="5:5" s="121" customFormat="1" ht="88.5" customHeight="1" x14ac:dyDescent="0.3">
      <c r="E7517" s="136"/>
    </row>
    <row r="7518" spans="5:5" s="121" customFormat="1" ht="88.5" customHeight="1" x14ac:dyDescent="0.3">
      <c r="E7518" s="136"/>
    </row>
    <row r="7519" spans="5:5" s="121" customFormat="1" ht="88.5" customHeight="1" x14ac:dyDescent="0.3">
      <c r="E7519" s="136"/>
    </row>
    <row r="7520" spans="5:5" s="121" customFormat="1" ht="88.5" customHeight="1" x14ac:dyDescent="0.3">
      <c r="E7520" s="136"/>
    </row>
    <row r="7521" spans="5:5" s="121" customFormat="1" ht="88.5" customHeight="1" x14ac:dyDescent="0.3">
      <c r="E7521" s="136"/>
    </row>
    <row r="7522" spans="5:5" s="121" customFormat="1" ht="88.5" customHeight="1" x14ac:dyDescent="0.3">
      <c r="E7522" s="136"/>
    </row>
    <row r="7523" spans="5:5" s="121" customFormat="1" ht="88.5" customHeight="1" x14ac:dyDescent="0.3">
      <c r="E7523" s="136"/>
    </row>
    <row r="7524" spans="5:5" s="121" customFormat="1" ht="88.5" customHeight="1" x14ac:dyDescent="0.3">
      <c r="E7524" s="136"/>
    </row>
    <row r="7525" spans="5:5" s="121" customFormat="1" ht="88.5" customHeight="1" x14ac:dyDescent="0.3">
      <c r="E7525" s="136"/>
    </row>
    <row r="7526" spans="5:5" s="121" customFormat="1" ht="88.5" customHeight="1" x14ac:dyDescent="0.3">
      <c r="E7526" s="136"/>
    </row>
    <row r="7527" spans="5:5" s="121" customFormat="1" ht="88.5" customHeight="1" x14ac:dyDescent="0.3">
      <c r="E7527" s="136"/>
    </row>
    <row r="7528" spans="5:5" s="121" customFormat="1" ht="88.5" customHeight="1" x14ac:dyDescent="0.3">
      <c r="E7528" s="136"/>
    </row>
    <row r="7529" spans="5:5" s="121" customFormat="1" ht="88.5" customHeight="1" x14ac:dyDescent="0.3">
      <c r="E7529" s="136"/>
    </row>
    <row r="7530" spans="5:5" s="121" customFormat="1" ht="88.5" customHeight="1" x14ac:dyDescent="0.3">
      <c r="E7530" s="136"/>
    </row>
    <row r="7531" spans="5:5" s="121" customFormat="1" ht="88.5" customHeight="1" x14ac:dyDescent="0.3">
      <c r="E7531" s="136"/>
    </row>
    <row r="7532" spans="5:5" s="121" customFormat="1" ht="88.5" customHeight="1" x14ac:dyDescent="0.3">
      <c r="E7532" s="136"/>
    </row>
    <row r="7533" spans="5:5" s="121" customFormat="1" ht="88.5" customHeight="1" x14ac:dyDescent="0.3">
      <c r="E7533" s="136"/>
    </row>
    <row r="7534" spans="5:5" s="121" customFormat="1" ht="88.5" customHeight="1" x14ac:dyDescent="0.3">
      <c r="E7534" s="136"/>
    </row>
    <row r="7535" spans="5:5" s="121" customFormat="1" ht="88.5" customHeight="1" x14ac:dyDescent="0.3">
      <c r="E7535" s="136"/>
    </row>
    <row r="7536" spans="5:5" s="121" customFormat="1" ht="88.5" customHeight="1" x14ac:dyDescent="0.3">
      <c r="E7536" s="136"/>
    </row>
    <row r="7537" spans="5:5" s="121" customFormat="1" ht="88.5" customHeight="1" x14ac:dyDescent="0.3">
      <c r="E7537" s="136"/>
    </row>
    <row r="7538" spans="5:5" s="121" customFormat="1" ht="88.5" customHeight="1" x14ac:dyDescent="0.3">
      <c r="E7538" s="136"/>
    </row>
    <row r="7539" spans="5:5" s="121" customFormat="1" ht="88.5" customHeight="1" x14ac:dyDescent="0.3">
      <c r="E7539" s="136"/>
    </row>
    <row r="7540" spans="5:5" s="121" customFormat="1" ht="88.5" customHeight="1" x14ac:dyDescent="0.3">
      <c r="E7540" s="136"/>
    </row>
    <row r="7541" spans="5:5" s="121" customFormat="1" ht="88.5" customHeight="1" x14ac:dyDescent="0.3">
      <c r="E7541" s="136"/>
    </row>
    <row r="7542" spans="5:5" s="121" customFormat="1" ht="88.5" customHeight="1" x14ac:dyDescent="0.3">
      <c r="E7542" s="136"/>
    </row>
    <row r="7543" spans="5:5" s="121" customFormat="1" ht="88.5" customHeight="1" x14ac:dyDescent="0.3">
      <c r="E7543" s="136"/>
    </row>
    <row r="7544" spans="5:5" s="121" customFormat="1" ht="88.5" customHeight="1" x14ac:dyDescent="0.3">
      <c r="E7544" s="136"/>
    </row>
    <row r="7545" spans="5:5" s="121" customFormat="1" ht="88.5" customHeight="1" x14ac:dyDescent="0.3">
      <c r="E7545" s="136"/>
    </row>
    <row r="7546" spans="5:5" s="121" customFormat="1" ht="88.5" customHeight="1" x14ac:dyDescent="0.3">
      <c r="E7546" s="136"/>
    </row>
    <row r="7547" spans="5:5" s="121" customFormat="1" ht="88.5" customHeight="1" x14ac:dyDescent="0.3">
      <c r="E7547" s="136"/>
    </row>
    <row r="7548" spans="5:5" s="121" customFormat="1" ht="88.5" customHeight="1" x14ac:dyDescent="0.3">
      <c r="E7548" s="136"/>
    </row>
    <row r="7549" spans="5:5" s="121" customFormat="1" ht="88.5" customHeight="1" x14ac:dyDescent="0.3">
      <c r="E7549" s="136"/>
    </row>
    <row r="7550" spans="5:5" s="121" customFormat="1" ht="88.5" customHeight="1" x14ac:dyDescent="0.3">
      <c r="E7550" s="136"/>
    </row>
    <row r="7551" spans="5:5" s="121" customFormat="1" ht="88.5" customHeight="1" x14ac:dyDescent="0.3">
      <c r="E7551" s="136"/>
    </row>
    <row r="7552" spans="5:5" s="121" customFormat="1" ht="88.5" customHeight="1" x14ac:dyDescent="0.3">
      <c r="E7552" s="136"/>
    </row>
    <row r="7553" spans="5:5" s="121" customFormat="1" ht="88.5" customHeight="1" x14ac:dyDescent="0.3">
      <c r="E7553" s="136"/>
    </row>
    <row r="7554" spans="5:5" s="121" customFormat="1" ht="88.5" customHeight="1" x14ac:dyDescent="0.3">
      <c r="E7554" s="136"/>
    </row>
    <row r="7555" spans="5:5" s="121" customFormat="1" ht="88.5" customHeight="1" x14ac:dyDescent="0.3">
      <c r="E7555" s="136"/>
    </row>
    <row r="7556" spans="5:5" s="121" customFormat="1" ht="88.5" customHeight="1" x14ac:dyDescent="0.3">
      <c r="E7556" s="136"/>
    </row>
    <row r="7557" spans="5:5" s="121" customFormat="1" ht="88.5" customHeight="1" x14ac:dyDescent="0.3">
      <c r="E7557" s="136"/>
    </row>
    <row r="7558" spans="5:5" s="121" customFormat="1" ht="88.5" customHeight="1" x14ac:dyDescent="0.3">
      <c r="E7558" s="136"/>
    </row>
    <row r="7559" spans="5:5" s="121" customFormat="1" ht="88.5" customHeight="1" x14ac:dyDescent="0.3">
      <c r="E7559" s="136"/>
    </row>
    <row r="7560" spans="5:5" s="121" customFormat="1" ht="88.5" customHeight="1" x14ac:dyDescent="0.3">
      <c r="E7560" s="136"/>
    </row>
    <row r="7561" spans="5:5" s="121" customFormat="1" ht="88.5" customHeight="1" x14ac:dyDescent="0.3">
      <c r="E7561" s="136"/>
    </row>
    <row r="7562" spans="5:5" s="121" customFormat="1" ht="88.5" customHeight="1" x14ac:dyDescent="0.3">
      <c r="E7562" s="136"/>
    </row>
    <row r="7563" spans="5:5" s="121" customFormat="1" ht="88.5" customHeight="1" x14ac:dyDescent="0.3">
      <c r="E7563" s="136"/>
    </row>
    <row r="7564" spans="5:5" s="121" customFormat="1" ht="88.5" customHeight="1" x14ac:dyDescent="0.3">
      <c r="E7564" s="136"/>
    </row>
    <row r="7565" spans="5:5" s="121" customFormat="1" ht="88.5" customHeight="1" x14ac:dyDescent="0.3">
      <c r="E7565" s="136"/>
    </row>
    <row r="7566" spans="5:5" s="121" customFormat="1" ht="88.5" customHeight="1" x14ac:dyDescent="0.3">
      <c r="E7566" s="136"/>
    </row>
    <row r="7567" spans="5:5" s="121" customFormat="1" ht="88.5" customHeight="1" x14ac:dyDescent="0.3">
      <c r="E7567" s="136"/>
    </row>
    <row r="7568" spans="5:5" s="121" customFormat="1" ht="88.5" customHeight="1" x14ac:dyDescent="0.3">
      <c r="E7568" s="136"/>
    </row>
    <row r="7569" spans="5:5" s="121" customFormat="1" ht="88.5" customHeight="1" x14ac:dyDescent="0.3">
      <c r="E7569" s="136"/>
    </row>
    <row r="7570" spans="5:5" s="121" customFormat="1" ht="88.5" customHeight="1" x14ac:dyDescent="0.3">
      <c r="E7570" s="136"/>
    </row>
    <row r="7571" spans="5:5" s="121" customFormat="1" ht="88.5" customHeight="1" x14ac:dyDescent="0.3">
      <c r="E7571" s="136"/>
    </row>
    <row r="7572" spans="5:5" s="121" customFormat="1" ht="88.5" customHeight="1" x14ac:dyDescent="0.3">
      <c r="E7572" s="136"/>
    </row>
    <row r="7573" spans="5:5" s="121" customFormat="1" ht="88.5" customHeight="1" x14ac:dyDescent="0.3">
      <c r="E7573" s="136"/>
    </row>
    <row r="7574" spans="5:5" s="121" customFormat="1" ht="88.5" customHeight="1" x14ac:dyDescent="0.3">
      <c r="E7574" s="136"/>
    </row>
    <row r="7575" spans="5:5" s="121" customFormat="1" ht="88.5" customHeight="1" x14ac:dyDescent="0.3">
      <c r="E7575" s="136"/>
    </row>
    <row r="7576" spans="5:5" s="121" customFormat="1" ht="88.5" customHeight="1" x14ac:dyDescent="0.3">
      <c r="E7576" s="136"/>
    </row>
    <row r="7577" spans="5:5" s="121" customFormat="1" ht="88.5" customHeight="1" x14ac:dyDescent="0.3">
      <c r="E7577" s="136"/>
    </row>
    <row r="7578" spans="5:5" s="121" customFormat="1" ht="88.5" customHeight="1" x14ac:dyDescent="0.3">
      <c r="E7578" s="136"/>
    </row>
    <row r="7579" spans="5:5" s="121" customFormat="1" ht="88.5" customHeight="1" x14ac:dyDescent="0.3">
      <c r="E7579" s="136"/>
    </row>
    <row r="7580" spans="5:5" s="121" customFormat="1" ht="88.5" customHeight="1" x14ac:dyDescent="0.3">
      <c r="E7580" s="136"/>
    </row>
    <row r="7581" spans="5:5" s="121" customFormat="1" ht="88.5" customHeight="1" x14ac:dyDescent="0.3">
      <c r="E7581" s="136"/>
    </row>
    <row r="7582" spans="5:5" s="121" customFormat="1" ht="88.5" customHeight="1" x14ac:dyDescent="0.3">
      <c r="E7582" s="136"/>
    </row>
    <row r="7583" spans="5:5" s="121" customFormat="1" ht="88.5" customHeight="1" x14ac:dyDescent="0.3">
      <c r="E7583" s="136"/>
    </row>
    <row r="7584" spans="5:5" s="121" customFormat="1" ht="88.5" customHeight="1" x14ac:dyDescent="0.3">
      <c r="E7584" s="136"/>
    </row>
    <row r="7585" spans="5:5" s="121" customFormat="1" ht="88.5" customHeight="1" x14ac:dyDescent="0.3">
      <c r="E7585" s="136"/>
    </row>
    <row r="7586" spans="5:5" s="121" customFormat="1" ht="88.5" customHeight="1" x14ac:dyDescent="0.3">
      <c r="E7586" s="136"/>
    </row>
    <row r="7587" spans="5:5" s="121" customFormat="1" ht="88.5" customHeight="1" x14ac:dyDescent="0.3">
      <c r="E7587" s="136"/>
    </row>
    <row r="7588" spans="5:5" s="121" customFormat="1" ht="88.5" customHeight="1" x14ac:dyDescent="0.3">
      <c r="E7588" s="136"/>
    </row>
    <row r="7589" spans="5:5" s="121" customFormat="1" ht="88.5" customHeight="1" x14ac:dyDescent="0.3">
      <c r="E7589" s="136"/>
    </row>
    <row r="7590" spans="5:5" s="121" customFormat="1" ht="88.5" customHeight="1" x14ac:dyDescent="0.3">
      <c r="E7590" s="136"/>
    </row>
    <row r="7591" spans="5:5" s="121" customFormat="1" ht="88.5" customHeight="1" x14ac:dyDescent="0.3">
      <c r="E7591" s="136"/>
    </row>
    <row r="7592" spans="5:5" s="121" customFormat="1" ht="88.5" customHeight="1" x14ac:dyDescent="0.3">
      <c r="E7592" s="136"/>
    </row>
    <row r="7593" spans="5:5" s="121" customFormat="1" ht="88.5" customHeight="1" x14ac:dyDescent="0.3">
      <c r="E7593" s="136"/>
    </row>
    <row r="7594" spans="5:5" s="121" customFormat="1" ht="88.5" customHeight="1" x14ac:dyDescent="0.3">
      <c r="E7594" s="136"/>
    </row>
    <row r="7595" spans="5:5" s="121" customFormat="1" ht="88.5" customHeight="1" x14ac:dyDescent="0.3">
      <c r="E7595" s="136"/>
    </row>
    <row r="7596" spans="5:5" s="121" customFormat="1" ht="88.5" customHeight="1" x14ac:dyDescent="0.3">
      <c r="E7596" s="136"/>
    </row>
    <row r="7597" spans="5:5" s="121" customFormat="1" ht="88.5" customHeight="1" x14ac:dyDescent="0.3">
      <c r="E7597" s="136"/>
    </row>
    <row r="7598" spans="5:5" s="121" customFormat="1" ht="88.5" customHeight="1" x14ac:dyDescent="0.3">
      <c r="E7598" s="136"/>
    </row>
    <row r="7599" spans="5:5" s="121" customFormat="1" ht="88.5" customHeight="1" x14ac:dyDescent="0.3">
      <c r="E7599" s="136"/>
    </row>
    <row r="7600" spans="5:5" s="121" customFormat="1" ht="88.5" customHeight="1" x14ac:dyDescent="0.3">
      <c r="E7600" s="136"/>
    </row>
    <row r="7601" spans="5:5" s="121" customFormat="1" ht="88.5" customHeight="1" x14ac:dyDescent="0.3">
      <c r="E7601" s="136"/>
    </row>
    <row r="7602" spans="5:5" s="121" customFormat="1" ht="88.5" customHeight="1" x14ac:dyDescent="0.3">
      <c r="E7602" s="136"/>
    </row>
    <row r="7603" spans="5:5" s="121" customFormat="1" ht="88.5" customHeight="1" x14ac:dyDescent="0.3">
      <c r="E7603" s="136"/>
    </row>
    <row r="7604" spans="5:5" s="121" customFormat="1" ht="88.5" customHeight="1" x14ac:dyDescent="0.3">
      <c r="E7604" s="136"/>
    </row>
    <row r="7605" spans="5:5" s="121" customFormat="1" ht="88.5" customHeight="1" x14ac:dyDescent="0.3">
      <c r="E7605" s="136"/>
    </row>
    <row r="7606" spans="5:5" s="121" customFormat="1" ht="88.5" customHeight="1" x14ac:dyDescent="0.3">
      <c r="E7606" s="136"/>
    </row>
    <row r="7607" spans="5:5" s="121" customFormat="1" ht="88.5" customHeight="1" x14ac:dyDescent="0.3">
      <c r="E7607" s="136"/>
    </row>
    <row r="7608" spans="5:5" s="121" customFormat="1" ht="88.5" customHeight="1" x14ac:dyDescent="0.3">
      <c r="E7608" s="136"/>
    </row>
    <row r="7609" spans="5:5" s="121" customFormat="1" ht="88.5" customHeight="1" x14ac:dyDescent="0.3">
      <c r="E7609" s="136"/>
    </row>
    <row r="7610" spans="5:5" s="121" customFormat="1" ht="88.5" customHeight="1" x14ac:dyDescent="0.3">
      <c r="E7610" s="136"/>
    </row>
    <row r="7611" spans="5:5" s="121" customFormat="1" ht="88.5" customHeight="1" x14ac:dyDescent="0.3">
      <c r="E7611" s="136"/>
    </row>
    <row r="7612" spans="5:5" s="121" customFormat="1" ht="88.5" customHeight="1" x14ac:dyDescent="0.3">
      <c r="E7612" s="136"/>
    </row>
    <row r="7613" spans="5:5" s="121" customFormat="1" ht="88.5" customHeight="1" x14ac:dyDescent="0.3">
      <c r="E7613" s="136"/>
    </row>
    <row r="7614" spans="5:5" s="121" customFormat="1" ht="88.5" customHeight="1" x14ac:dyDescent="0.3">
      <c r="E7614" s="136"/>
    </row>
    <row r="7615" spans="5:5" s="121" customFormat="1" ht="88.5" customHeight="1" x14ac:dyDescent="0.3">
      <c r="E7615" s="136"/>
    </row>
    <row r="7616" spans="5:5" s="121" customFormat="1" ht="88.5" customHeight="1" x14ac:dyDescent="0.3">
      <c r="E7616" s="136"/>
    </row>
    <row r="7617" spans="5:5" s="121" customFormat="1" ht="88.5" customHeight="1" x14ac:dyDescent="0.3">
      <c r="E7617" s="136"/>
    </row>
    <row r="7618" spans="5:5" s="121" customFormat="1" ht="88.5" customHeight="1" x14ac:dyDescent="0.3">
      <c r="E7618" s="136"/>
    </row>
    <row r="7619" spans="5:5" s="121" customFormat="1" ht="88.5" customHeight="1" x14ac:dyDescent="0.3">
      <c r="E7619" s="136"/>
    </row>
    <row r="7620" spans="5:5" s="121" customFormat="1" ht="88.5" customHeight="1" x14ac:dyDescent="0.3">
      <c r="E7620" s="136"/>
    </row>
    <row r="7621" spans="5:5" s="121" customFormat="1" ht="88.5" customHeight="1" x14ac:dyDescent="0.3">
      <c r="E7621" s="136"/>
    </row>
    <row r="7622" spans="5:5" s="121" customFormat="1" ht="88.5" customHeight="1" x14ac:dyDescent="0.3">
      <c r="E7622" s="136"/>
    </row>
    <row r="7623" spans="5:5" s="121" customFormat="1" ht="88.5" customHeight="1" x14ac:dyDescent="0.3">
      <c r="E7623" s="136"/>
    </row>
    <row r="7624" spans="5:5" s="121" customFormat="1" ht="88.5" customHeight="1" x14ac:dyDescent="0.3">
      <c r="E7624" s="136"/>
    </row>
    <row r="7625" spans="5:5" s="121" customFormat="1" ht="88.5" customHeight="1" x14ac:dyDescent="0.3">
      <c r="E7625" s="136"/>
    </row>
    <row r="7626" spans="5:5" s="121" customFormat="1" ht="88.5" customHeight="1" x14ac:dyDescent="0.3">
      <c r="E7626" s="136"/>
    </row>
    <row r="7627" spans="5:5" s="121" customFormat="1" ht="88.5" customHeight="1" x14ac:dyDescent="0.3">
      <c r="E7627" s="136"/>
    </row>
    <row r="7628" spans="5:5" s="121" customFormat="1" ht="88.5" customHeight="1" x14ac:dyDescent="0.3">
      <c r="E7628" s="136"/>
    </row>
    <row r="7629" spans="5:5" s="121" customFormat="1" ht="88.5" customHeight="1" x14ac:dyDescent="0.3">
      <c r="E7629" s="136"/>
    </row>
    <row r="7630" spans="5:5" s="121" customFormat="1" ht="88.5" customHeight="1" x14ac:dyDescent="0.3">
      <c r="E7630" s="136"/>
    </row>
    <row r="7631" spans="5:5" s="121" customFormat="1" ht="88.5" customHeight="1" x14ac:dyDescent="0.3">
      <c r="E7631" s="136"/>
    </row>
    <row r="7632" spans="5:5" s="121" customFormat="1" ht="88.5" customHeight="1" x14ac:dyDescent="0.3">
      <c r="E7632" s="136"/>
    </row>
    <row r="7633" spans="5:5" s="121" customFormat="1" ht="88.5" customHeight="1" x14ac:dyDescent="0.3">
      <c r="E7633" s="136"/>
    </row>
    <row r="7634" spans="5:5" s="121" customFormat="1" ht="88.5" customHeight="1" x14ac:dyDescent="0.3">
      <c r="E7634" s="136"/>
    </row>
    <row r="7635" spans="5:5" s="121" customFormat="1" ht="88.5" customHeight="1" x14ac:dyDescent="0.3">
      <c r="E7635" s="136"/>
    </row>
    <row r="7636" spans="5:5" s="121" customFormat="1" ht="88.5" customHeight="1" x14ac:dyDescent="0.3">
      <c r="E7636" s="136"/>
    </row>
    <row r="7637" spans="5:5" s="121" customFormat="1" ht="88.5" customHeight="1" x14ac:dyDescent="0.3">
      <c r="E7637" s="136"/>
    </row>
    <row r="7638" spans="5:5" s="121" customFormat="1" ht="88.5" customHeight="1" x14ac:dyDescent="0.3">
      <c r="E7638" s="136"/>
    </row>
    <row r="7639" spans="5:5" s="121" customFormat="1" ht="88.5" customHeight="1" x14ac:dyDescent="0.3">
      <c r="E7639" s="136"/>
    </row>
    <row r="7640" spans="5:5" s="121" customFormat="1" ht="88.5" customHeight="1" x14ac:dyDescent="0.3">
      <c r="E7640" s="136"/>
    </row>
    <row r="7641" spans="5:5" s="121" customFormat="1" ht="88.5" customHeight="1" x14ac:dyDescent="0.3">
      <c r="E7641" s="136"/>
    </row>
    <row r="7642" spans="5:5" s="121" customFormat="1" ht="88.5" customHeight="1" x14ac:dyDescent="0.3">
      <c r="E7642" s="136"/>
    </row>
    <row r="7643" spans="5:5" s="121" customFormat="1" ht="88.5" customHeight="1" x14ac:dyDescent="0.3">
      <c r="E7643" s="136"/>
    </row>
    <row r="7644" spans="5:5" s="121" customFormat="1" ht="88.5" customHeight="1" x14ac:dyDescent="0.3">
      <c r="E7644" s="136"/>
    </row>
    <row r="7645" spans="5:5" s="121" customFormat="1" ht="88.5" customHeight="1" x14ac:dyDescent="0.3">
      <c r="E7645" s="136"/>
    </row>
    <row r="7646" spans="5:5" s="121" customFormat="1" ht="88.5" customHeight="1" x14ac:dyDescent="0.3">
      <c r="E7646" s="136"/>
    </row>
    <row r="7647" spans="5:5" s="121" customFormat="1" ht="88.5" customHeight="1" x14ac:dyDescent="0.3">
      <c r="E7647" s="136"/>
    </row>
    <row r="7648" spans="5:5" s="121" customFormat="1" ht="88.5" customHeight="1" x14ac:dyDescent="0.3">
      <c r="E7648" s="136"/>
    </row>
    <row r="7649" spans="5:5" s="121" customFormat="1" ht="88.5" customHeight="1" x14ac:dyDescent="0.3">
      <c r="E7649" s="136"/>
    </row>
    <row r="7650" spans="5:5" s="121" customFormat="1" ht="88.5" customHeight="1" x14ac:dyDescent="0.3">
      <c r="E7650" s="136"/>
    </row>
    <row r="7651" spans="5:5" s="121" customFormat="1" ht="88.5" customHeight="1" x14ac:dyDescent="0.3">
      <c r="E7651" s="136"/>
    </row>
    <row r="7652" spans="5:5" s="121" customFormat="1" ht="88.5" customHeight="1" x14ac:dyDescent="0.3">
      <c r="E7652" s="136"/>
    </row>
    <row r="7653" spans="5:5" s="121" customFormat="1" ht="88.5" customHeight="1" x14ac:dyDescent="0.3">
      <c r="E7653" s="136"/>
    </row>
    <row r="7654" spans="5:5" s="121" customFormat="1" ht="88.5" customHeight="1" x14ac:dyDescent="0.3">
      <c r="E7654" s="136"/>
    </row>
    <row r="7655" spans="5:5" s="121" customFormat="1" ht="88.5" customHeight="1" x14ac:dyDescent="0.3">
      <c r="E7655" s="136"/>
    </row>
    <row r="7656" spans="5:5" s="121" customFormat="1" ht="88.5" customHeight="1" x14ac:dyDescent="0.3">
      <c r="E7656" s="136"/>
    </row>
    <row r="7657" spans="5:5" s="121" customFormat="1" ht="88.5" customHeight="1" x14ac:dyDescent="0.3">
      <c r="E7657" s="136"/>
    </row>
    <row r="7658" spans="5:5" s="121" customFormat="1" ht="88.5" customHeight="1" x14ac:dyDescent="0.3">
      <c r="E7658" s="136"/>
    </row>
    <row r="7659" spans="5:5" s="121" customFormat="1" ht="88.5" customHeight="1" x14ac:dyDescent="0.3">
      <c r="E7659" s="136"/>
    </row>
    <row r="7660" spans="5:5" s="121" customFormat="1" ht="88.5" customHeight="1" x14ac:dyDescent="0.3">
      <c r="E7660" s="136"/>
    </row>
    <row r="7661" spans="5:5" s="121" customFormat="1" ht="88.5" customHeight="1" x14ac:dyDescent="0.3">
      <c r="E7661" s="136"/>
    </row>
    <row r="7662" spans="5:5" s="121" customFormat="1" ht="88.5" customHeight="1" x14ac:dyDescent="0.3">
      <c r="E7662" s="136"/>
    </row>
    <row r="7663" spans="5:5" s="121" customFormat="1" ht="88.5" customHeight="1" x14ac:dyDescent="0.3">
      <c r="E7663" s="136"/>
    </row>
    <row r="7664" spans="5:5" s="121" customFormat="1" ht="88.5" customHeight="1" x14ac:dyDescent="0.3">
      <c r="E7664" s="136"/>
    </row>
    <row r="7665" spans="5:5" s="121" customFormat="1" ht="88.5" customHeight="1" x14ac:dyDescent="0.3">
      <c r="E7665" s="136"/>
    </row>
    <row r="7666" spans="5:5" s="121" customFormat="1" ht="88.5" customHeight="1" x14ac:dyDescent="0.3">
      <c r="E7666" s="136"/>
    </row>
    <row r="7667" spans="5:5" s="121" customFormat="1" ht="88.5" customHeight="1" x14ac:dyDescent="0.3">
      <c r="E7667" s="136"/>
    </row>
    <row r="7668" spans="5:5" s="121" customFormat="1" ht="88.5" customHeight="1" x14ac:dyDescent="0.3">
      <c r="E7668" s="136"/>
    </row>
    <row r="7669" spans="5:5" s="121" customFormat="1" ht="88.5" customHeight="1" x14ac:dyDescent="0.3">
      <c r="E7669" s="136"/>
    </row>
    <row r="7670" spans="5:5" s="121" customFormat="1" ht="88.5" customHeight="1" x14ac:dyDescent="0.3">
      <c r="E7670" s="136"/>
    </row>
    <row r="7671" spans="5:5" s="121" customFormat="1" ht="88.5" customHeight="1" x14ac:dyDescent="0.3">
      <c r="E7671" s="136"/>
    </row>
    <row r="7672" spans="5:5" s="121" customFormat="1" ht="88.5" customHeight="1" x14ac:dyDescent="0.3">
      <c r="E7672" s="136"/>
    </row>
    <row r="7673" spans="5:5" s="121" customFormat="1" ht="88.5" customHeight="1" x14ac:dyDescent="0.3">
      <c r="E7673" s="136"/>
    </row>
    <row r="7674" spans="5:5" s="121" customFormat="1" ht="88.5" customHeight="1" x14ac:dyDescent="0.3">
      <c r="E7674" s="136"/>
    </row>
    <row r="7675" spans="5:5" s="121" customFormat="1" ht="88.5" customHeight="1" x14ac:dyDescent="0.3">
      <c r="E7675" s="136"/>
    </row>
    <row r="7676" spans="5:5" s="121" customFormat="1" ht="88.5" customHeight="1" x14ac:dyDescent="0.3">
      <c r="E7676" s="136"/>
    </row>
    <row r="7677" spans="5:5" s="121" customFormat="1" ht="88.5" customHeight="1" x14ac:dyDescent="0.3">
      <c r="E7677" s="136"/>
    </row>
    <row r="7678" spans="5:5" s="121" customFormat="1" ht="88.5" customHeight="1" x14ac:dyDescent="0.3">
      <c r="E7678" s="136"/>
    </row>
    <row r="7679" spans="5:5" s="121" customFormat="1" ht="88.5" customHeight="1" x14ac:dyDescent="0.3">
      <c r="E7679" s="136"/>
    </row>
    <row r="7680" spans="5:5" s="121" customFormat="1" ht="88.5" customHeight="1" x14ac:dyDescent="0.3">
      <c r="E7680" s="136"/>
    </row>
    <row r="7681" spans="5:5" s="121" customFormat="1" ht="88.5" customHeight="1" x14ac:dyDescent="0.3">
      <c r="E7681" s="136"/>
    </row>
    <row r="7682" spans="5:5" s="121" customFormat="1" ht="88.5" customHeight="1" x14ac:dyDescent="0.3">
      <c r="E7682" s="136"/>
    </row>
    <row r="7683" spans="5:5" s="121" customFormat="1" ht="88.5" customHeight="1" x14ac:dyDescent="0.3">
      <c r="E7683" s="136"/>
    </row>
    <row r="7684" spans="5:5" s="121" customFormat="1" ht="88.5" customHeight="1" x14ac:dyDescent="0.3">
      <c r="E7684" s="136"/>
    </row>
    <row r="7685" spans="5:5" s="121" customFormat="1" ht="88.5" customHeight="1" x14ac:dyDescent="0.3">
      <c r="E7685" s="136"/>
    </row>
    <row r="7686" spans="5:5" s="121" customFormat="1" ht="88.5" customHeight="1" x14ac:dyDescent="0.3">
      <c r="E7686" s="136"/>
    </row>
    <row r="7687" spans="5:5" s="121" customFormat="1" ht="88.5" customHeight="1" x14ac:dyDescent="0.3">
      <c r="E7687" s="136"/>
    </row>
    <row r="7688" spans="5:5" s="121" customFormat="1" ht="88.5" customHeight="1" x14ac:dyDescent="0.3">
      <c r="E7688" s="136"/>
    </row>
    <row r="7689" spans="5:5" s="121" customFormat="1" ht="88.5" customHeight="1" x14ac:dyDescent="0.3">
      <c r="E7689" s="136"/>
    </row>
    <row r="7690" spans="5:5" s="121" customFormat="1" ht="88.5" customHeight="1" x14ac:dyDescent="0.3">
      <c r="E7690" s="136"/>
    </row>
    <row r="7691" spans="5:5" s="121" customFormat="1" ht="88.5" customHeight="1" x14ac:dyDescent="0.3">
      <c r="E7691" s="136"/>
    </row>
    <row r="7692" spans="5:5" s="121" customFormat="1" ht="88.5" customHeight="1" x14ac:dyDescent="0.3">
      <c r="E7692" s="136"/>
    </row>
    <row r="7693" spans="5:5" s="121" customFormat="1" ht="88.5" customHeight="1" x14ac:dyDescent="0.3">
      <c r="E7693" s="136"/>
    </row>
    <row r="7694" spans="5:5" s="121" customFormat="1" ht="88.5" customHeight="1" x14ac:dyDescent="0.3">
      <c r="E7694" s="136"/>
    </row>
    <row r="7695" spans="5:5" s="121" customFormat="1" ht="88.5" customHeight="1" x14ac:dyDescent="0.3">
      <c r="E7695" s="136"/>
    </row>
    <row r="7696" spans="5:5" s="121" customFormat="1" ht="88.5" customHeight="1" x14ac:dyDescent="0.3">
      <c r="E7696" s="136"/>
    </row>
    <row r="7697" spans="5:5" s="121" customFormat="1" ht="88.5" customHeight="1" x14ac:dyDescent="0.3">
      <c r="E7697" s="136"/>
    </row>
    <row r="7698" spans="5:5" s="121" customFormat="1" ht="88.5" customHeight="1" x14ac:dyDescent="0.3">
      <c r="E7698" s="136"/>
    </row>
    <row r="7699" spans="5:5" s="121" customFormat="1" ht="88.5" customHeight="1" x14ac:dyDescent="0.3">
      <c r="E7699" s="136"/>
    </row>
    <row r="7700" spans="5:5" s="121" customFormat="1" ht="88.5" customHeight="1" x14ac:dyDescent="0.3">
      <c r="E7700" s="136"/>
    </row>
    <row r="7701" spans="5:5" s="121" customFormat="1" ht="88.5" customHeight="1" x14ac:dyDescent="0.3">
      <c r="E7701" s="136"/>
    </row>
    <row r="7702" spans="5:5" s="121" customFormat="1" ht="88.5" customHeight="1" x14ac:dyDescent="0.3">
      <c r="E7702" s="136"/>
    </row>
    <row r="7703" spans="5:5" s="121" customFormat="1" ht="88.5" customHeight="1" x14ac:dyDescent="0.3">
      <c r="E7703" s="136"/>
    </row>
    <row r="7704" spans="5:5" s="121" customFormat="1" ht="88.5" customHeight="1" x14ac:dyDescent="0.3">
      <c r="E7704" s="136"/>
    </row>
    <row r="7705" spans="5:5" s="121" customFormat="1" ht="88.5" customHeight="1" x14ac:dyDescent="0.3">
      <c r="E7705" s="136"/>
    </row>
    <row r="7706" spans="5:5" s="121" customFormat="1" ht="88.5" customHeight="1" x14ac:dyDescent="0.3">
      <c r="E7706" s="136"/>
    </row>
    <row r="7707" spans="5:5" s="121" customFormat="1" ht="88.5" customHeight="1" x14ac:dyDescent="0.3">
      <c r="E7707" s="136"/>
    </row>
    <row r="7708" spans="5:5" s="121" customFormat="1" ht="88.5" customHeight="1" x14ac:dyDescent="0.3">
      <c r="E7708" s="136"/>
    </row>
    <row r="7709" spans="5:5" s="121" customFormat="1" ht="88.5" customHeight="1" x14ac:dyDescent="0.3">
      <c r="E7709" s="136"/>
    </row>
    <row r="7710" spans="5:5" s="121" customFormat="1" ht="88.5" customHeight="1" x14ac:dyDescent="0.3">
      <c r="E7710" s="136"/>
    </row>
    <row r="7711" spans="5:5" s="121" customFormat="1" ht="88.5" customHeight="1" x14ac:dyDescent="0.3">
      <c r="E7711" s="136"/>
    </row>
    <row r="7712" spans="5:5" s="121" customFormat="1" ht="88.5" customHeight="1" x14ac:dyDescent="0.3">
      <c r="E7712" s="136"/>
    </row>
    <row r="7713" spans="5:5" s="121" customFormat="1" ht="88.5" customHeight="1" x14ac:dyDescent="0.3">
      <c r="E7713" s="136"/>
    </row>
    <row r="7714" spans="5:5" s="121" customFormat="1" ht="88.5" customHeight="1" x14ac:dyDescent="0.3">
      <c r="E7714" s="136"/>
    </row>
    <row r="7715" spans="5:5" s="121" customFormat="1" ht="88.5" customHeight="1" x14ac:dyDescent="0.3">
      <c r="E7715" s="136"/>
    </row>
    <row r="7716" spans="5:5" s="121" customFormat="1" ht="88.5" customHeight="1" x14ac:dyDescent="0.3">
      <c r="E7716" s="136"/>
    </row>
    <row r="7717" spans="5:5" s="121" customFormat="1" ht="88.5" customHeight="1" x14ac:dyDescent="0.3">
      <c r="E7717" s="136"/>
    </row>
    <row r="7718" spans="5:5" s="121" customFormat="1" ht="88.5" customHeight="1" x14ac:dyDescent="0.3">
      <c r="E7718" s="136"/>
    </row>
    <row r="7719" spans="5:5" s="121" customFormat="1" ht="88.5" customHeight="1" x14ac:dyDescent="0.3">
      <c r="E7719" s="136"/>
    </row>
    <row r="7720" spans="5:5" s="121" customFormat="1" ht="88.5" customHeight="1" x14ac:dyDescent="0.3">
      <c r="E7720" s="136"/>
    </row>
    <row r="7721" spans="5:5" s="121" customFormat="1" ht="88.5" customHeight="1" x14ac:dyDescent="0.3">
      <c r="E7721" s="136"/>
    </row>
    <row r="7722" spans="5:5" s="121" customFormat="1" ht="88.5" customHeight="1" x14ac:dyDescent="0.3">
      <c r="E7722" s="136"/>
    </row>
    <row r="7723" spans="5:5" s="121" customFormat="1" ht="88.5" customHeight="1" x14ac:dyDescent="0.3">
      <c r="E7723" s="136"/>
    </row>
    <row r="7724" spans="5:5" s="121" customFormat="1" ht="88.5" customHeight="1" x14ac:dyDescent="0.3">
      <c r="E7724" s="136"/>
    </row>
    <row r="7725" spans="5:5" s="121" customFormat="1" ht="88.5" customHeight="1" x14ac:dyDescent="0.3">
      <c r="E7725" s="136"/>
    </row>
    <row r="7726" spans="5:5" s="121" customFormat="1" ht="88.5" customHeight="1" x14ac:dyDescent="0.3">
      <c r="E7726" s="136"/>
    </row>
    <row r="7727" spans="5:5" s="121" customFormat="1" ht="88.5" customHeight="1" x14ac:dyDescent="0.3">
      <c r="E7727" s="136"/>
    </row>
    <row r="7728" spans="5:5" s="121" customFormat="1" ht="88.5" customHeight="1" x14ac:dyDescent="0.3">
      <c r="E7728" s="136"/>
    </row>
    <row r="7729" spans="5:5" s="121" customFormat="1" ht="88.5" customHeight="1" x14ac:dyDescent="0.3">
      <c r="E7729" s="136"/>
    </row>
    <row r="7730" spans="5:5" s="121" customFormat="1" ht="88.5" customHeight="1" x14ac:dyDescent="0.3">
      <c r="E7730" s="136"/>
    </row>
    <row r="7731" spans="5:5" s="121" customFormat="1" ht="88.5" customHeight="1" x14ac:dyDescent="0.3">
      <c r="E7731" s="136"/>
    </row>
    <row r="7732" spans="5:5" s="121" customFormat="1" ht="88.5" customHeight="1" x14ac:dyDescent="0.3">
      <c r="E7732" s="136"/>
    </row>
    <row r="7733" spans="5:5" s="121" customFormat="1" ht="88.5" customHeight="1" x14ac:dyDescent="0.3">
      <c r="E7733" s="136"/>
    </row>
    <row r="7734" spans="5:5" s="121" customFormat="1" ht="88.5" customHeight="1" x14ac:dyDescent="0.3">
      <c r="E7734" s="136"/>
    </row>
    <row r="7735" spans="5:5" s="121" customFormat="1" ht="88.5" customHeight="1" x14ac:dyDescent="0.3">
      <c r="E7735" s="136"/>
    </row>
    <row r="7736" spans="5:5" s="121" customFormat="1" ht="88.5" customHeight="1" x14ac:dyDescent="0.3">
      <c r="E7736" s="136"/>
    </row>
    <row r="7737" spans="5:5" s="121" customFormat="1" ht="88.5" customHeight="1" x14ac:dyDescent="0.3">
      <c r="E7737" s="136"/>
    </row>
    <row r="7738" spans="5:5" s="121" customFormat="1" ht="88.5" customHeight="1" x14ac:dyDescent="0.3">
      <c r="E7738" s="136"/>
    </row>
    <row r="7739" spans="5:5" s="121" customFormat="1" ht="88.5" customHeight="1" x14ac:dyDescent="0.3">
      <c r="E7739" s="136"/>
    </row>
    <row r="7740" spans="5:5" s="121" customFormat="1" ht="88.5" customHeight="1" x14ac:dyDescent="0.3">
      <c r="E7740" s="136"/>
    </row>
    <row r="7741" spans="5:5" s="121" customFormat="1" ht="88.5" customHeight="1" x14ac:dyDescent="0.3">
      <c r="E7741" s="136"/>
    </row>
    <row r="7742" spans="5:5" s="121" customFormat="1" ht="88.5" customHeight="1" x14ac:dyDescent="0.3">
      <c r="E7742" s="136"/>
    </row>
    <row r="7743" spans="5:5" s="121" customFormat="1" ht="88.5" customHeight="1" x14ac:dyDescent="0.3">
      <c r="E7743" s="136"/>
    </row>
    <row r="7744" spans="5:5" s="121" customFormat="1" ht="88.5" customHeight="1" x14ac:dyDescent="0.3">
      <c r="E7744" s="136"/>
    </row>
    <row r="7745" spans="5:5" s="121" customFormat="1" ht="88.5" customHeight="1" x14ac:dyDescent="0.3">
      <c r="E7745" s="136"/>
    </row>
    <row r="7746" spans="5:5" s="121" customFormat="1" ht="88.5" customHeight="1" x14ac:dyDescent="0.3">
      <c r="E7746" s="136"/>
    </row>
    <row r="7747" spans="5:5" s="121" customFormat="1" ht="88.5" customHeight="1" x14ac:dyDescent="0.3">
      <c r="E7747" s="136"/>
    </row>
    <row r="7748" spans="5:5" s="121" customFormat="1" ht="88.5" customHeight="1" x14ac:dyDescent="0.3">
      <c r="E7748" s="136"/>
    </row>
    <row r="7749" spans="5:5" s="121" customFormat="1" ht="88.5" customHeight="1" x14ac:dyDescent="0.3">
      <c r="E7749" s="136"/>
    </row>
    <row r="7750" spans="5:5" s="121" customFormat="1" ht="88.5" customHeight="1" x14ac:dyDescent="0.3">
      <c r="E7750" s="136"/>
    </row>
    <row r="7751" spans="5:5" s="121" customFormat="1" ht="88.5" customHeight="1" x14ac:dyDescent="0.3">
      <c r="E7751" s="136"/>
    </row>
    <row r="7752" spans="5:5" s="121" customFormat="1" ht="88.5" customHeight="1" x14ac:dyDescent="0.3">
      <c r="E7752" s="136"/>
    </row>
    <row r="7753" spans="5:5" s="121" customFormat="1" ht="88.5" customHeight="1" x14ac:dyDescent="0.3">
      <c r="E7753" s="136"/>
    </row>
    <row r="7754" spans="5:5" s="121" customFormat="1" ht="88.5" customHeight="1" x14ac:dyDescent="0.3">
      <c r="E7754" s="136"/>
    </row>
    <row r="7755" spans="5:5" s="121" customFormat="1" ht="88.5" customHeight="1" x14ac:dyDescent="0.3">
      <c r="E7755" s="136"/>
    </row>
    <row r="7756" spans="5:5" s="121" customFormat="1" ht="88.5" customHeight="1" x14ac:dyDescent="0.3">
      <c r="E7756" s="136"/>
    </row>
    <row r="7757" spans="5:5" s="121" customFormat="1" ht="88.5" customHeight="1" x14ac:dyDescent="0.3">
      <c r="E7757" s="136"/>
    </row>
    <row r="7758" spans="5:5" s="121" customFormat="1" ht="88.5" customHeight="1" x14ac:dyDescent="0.3">
      <c r="E7758" s="136"/>
    </row>
    <row r="7759" spans="5:5" s="121" customFormat="1" ht="88.5" customHeight="1" x14ac:dyDescent="0.3">
      <c r="E7759" s="136"/>
    </row>
    <row r="7760" spans="5:5" s="121" customFormat="1" ht="88.5" customHeight="1" x14ac:dyDescent="0.3">
      <c r="E7760" s="136"/>
    </row>
    <row r="7761" spans="5:5" s="121" customFormat="1" ht="88.5" customHeight="1" x14ac:dyDescent="0.3">
      <c r="E7761" s="136"/>
    </row>
    <row r="7762" spans="5:5" s="121" customFormat="1" ht="88.5" customHeight="1" x14ac:dyDescent="0.3">
      <c r="E7762" s="136"/>
    </row>
    <row r="7763" spans="5:5" s="121" customFormat="1" ht="88.5" customHeight="1" x14ac:dyDescent="0.3">
      <c r="E7763" s="136"/>
    </row>
    <row r="7764" spans="5:5" s="121" customFormat="1" ht="88.5" customHeight="1" x14ac:dyDescent="0.3">
      <c r="E7764" s="136"/>
    </row>
    <row r="7765" spans="5:5" s="121" customFormat="1" ht="88.5" customHeight="1" x14ac:dyDescent="0.3">
      <c r="E7765" s="136"/>
    </row>
    <row r="7766" spans="5:5" s="121" customFormat="1" ht="88.5" customHeight="1" x14ac:dyDescent="0.3">
      <c r="E7766" s="136"/>
    </row>
    <row r="7767" spans="5:5" s="121" customFormat="1" ht="88.5" customHeight="1" x14ac:dyDescent="0.3">
      <c r="E7767" s="136"/>
    </row>
    <row r="7768" spans="5:5" s="121" customFormat="1" ht="88.5" customHeight="1" x14ac:dyDescent="0.3">
      <c r="E7768" s="136"/>
    </row>
    <row r="7769" spans="5:5" s="121" customFormat="1" ht="88.5" customHeight="1" x14ac:dyDescent="0.3">
      <c r="E7769" s="136"/>
    </row>
    <row r="7770" spans="5:5" s="121" customFormat="1" ht="88.5" customHeight="1" x14ac:dyDescent="0.3">
      <c r="E7770" s="136"/>
    </row>
    <row r="7771" spans="5:5" s="121" customFormat="1" ht="88.5" customHeight="1" x14ac:dyDescent="0.3">
      <c r="E7771" s="136"/>
    </row>
    <row r="7772" spans="5:5" s="121" customFormat="1" ht="88.5" customHeight="1" x14ac:dyDescent="0.3">
      <c r="E7772" s="136"/>
    </row>
    <row r="7773" spans="5:5" s="121" customFormat="1" ht="88.5" customHeight="1" x14ac:dyDescent="0.3">
      <c r="E7773" s="136"/>
    </row>
    <row r="7774" spans="5:5" s="121" customFormat="1" ht="88.5" customHeight="1" x14ac:dyDescent="0.3">
      <c r="E7774" s="136"/>
    </row>
    <row r="7775" spans="5:5" s="121" customFormat="1" ht="88.5" customHeight="1" x14ac:dyDescent="0.3">
      <c r="E7775" s="136"/>
    </row>
    <row r="7776" spans="5:5" s="121" customFormat="1" ht="88.5" customHeight="1" x14ac:dyDescent="0.3">
      <c r="E7776" s="136"/>
    </row>
    <row r="7777" spans="5:5" s="121" customFormat="1" ht="88.5" customHeight="1" x14ac:dyDescent="0.3">
      <c r="E7777" s="136"/>
    </row>
    <row r="7778" spans="5:5" s="121" customFormat="1" ht="88.5" customHeight="1" x14ac:dyDescent="0.3">
      <c r="E7778" s="136"/>
    </row>
    <row r="7779" spans="5:5" s="121" customFormat="1" ht="88.5" customHeight="1" x14ac:dyDescent="0.3">
      <c r="E7779" s="136"/>
    </row>
    <row r="7780" spans="5:5" s="121" customFormat="1" ht="88.5" customHeight="1" x14ac:dyDescent="0.3">
      <c r="E7780" s="136"/>
    </row>
    <row r="7781" spans="5:5" s="121" customFormat="1" ht="88.5" customHeight="1" x14ac:dyDescent="0.3">
      <c r="E7781" s="136"/>
    </row>
    <row r="7782" spans="5:5" s="121" customFormat="1" ht="88.5" customHeight="1" x14ac:dyDescent="0.3">
      <c r="E7782" s="136"/>
    </row>
    <row r="7783" spans="5:5" s="121" customFormat="1" ht="88.5" customHeight="1" x14ac:dyDescent="0.3">
      <c r="E7783" s="136"/>
    </row>
    <row r="7784" spans="5:5" s="121" customFormat="1" ht="88.5" customHeight="1" x14ac:dyDescent="0.3">
      <c r="E7784" s="136"/>
    </row>
    <row r="7785" spans="5:5" s="121" customFormat="1" ht="88.5" customHeight="1" x14ac:dyDescent="0.3">
      <c r="E7785" s="136"/>
    </row>
    <row r="7786" spans="5:5" s="121" customFormat="1" ht="88.5" customHeight="1" x14ac:dyDescent="0.3">
      <c r="E7786" s="136"/>
    </row>
    <row r="7787" spans="5:5" s="121" customFormat="1" ht="88.5" customHeight="1" x14ac:dyDescent="0.3">
      <c r="E7787" s="136"/>
    </row>
    <row r="7788" spans="5:5" s="121" customFormat="1" ht="88.5" customHeight="1" x14ac:dyDescent="0.3">
      <c r="E7788" s="136"/>
    </row>
    <row r="7789" spans="5:5" s="121" customFormat="1" ht="88.5" customHeight="1" x14ac:dyDescent="0.3">
      <c r="E7789" s="136"/>
    </row>
    <row r="7790" spans="5:5" s="121" customFormat="1" ht="88.5" customHeight="1" x14ac:dyDescent="0.3">
      <c r="E7790" s="136"/>
    </row>
    <row r="7791" spans="5:5" s="121" customFormat="1" ht="88.5" customHeight="1" x14ac:dyDescent="0.3">
      <c r="E7791" s="136"/>
    </row>
    <row r="7792" spans="5:5" s="121" customFormat="1" ht="88.5" customHeight="1" x14ac:dyDescent="0.3">
      <c r="E7792" s="136"/>
    </row>
    <row r="7793" spans="5:5" s="121" customFormat="1" ht="88.5" customHeight="1" x14ac:dyDescent="0.3">
      <c r="E7793" s="136"/>
    </row>
    <row r="7794" spans="5:5" s="121" customFormat="1" ht="88.5" customHeight="1" x14ac:dyDescent="0.3">
      <c r="E7794" s="136"/>
    </row>
    <row r="7795" spans="5:5" s="121" customFormat="1" ht="88.5" customHeight="1" x14ac:dyDescent="0.3">
      <c r="E7795" s="136"/>
    </row>
    <row r="7796" spans="5:5" s="121" customFormat="1" ht="88.5" customHeight="1" x14ac:dyDescent="0.3">
      <c r="E7796" s="136"/>
    </row>
    <row r="7797" spans="5:5" s="121" customFormat="1" ht="88.5" customHeight="1" x14ac:dyDescent="0.3">
      <c r="E7797" s="136"/>
    </row>
    <row r="7798" spans="5:5" s="121" customFormat="1" ht="88.5" customHeight="1" x14ac:dyDescent="0.3">
      <c r="E7798" s="136"/>
    </row>
    <row r="7799" spans="5:5" s="121" customFormat="1" ht="88.5" customHeight="1" x14ac:dyDescent="0.3">
      <c r="E7799" s="136"/>
    </row>
    <row r="7800" spans="5:5" s="121" customFormat="1" ht="88.5" customHeight="1" x14ac:dyDescent="0.3">
      <c r="E7800" s="136"/>
    </row>
    <row r="7801" spans="5:5" s="121" customFormat="1" ht="88.5" customHeight="1" x14ac:dyDescent="0.3">
      <c r="E7801" s="136"/>
    </row>
    <row r="7802" spans="5:5" s="121" customFormat="1" ht="88.5" customHeight="1" x14ac:dyDescent="0.3">
      <c r="E7802" s="136"/>
    </row>
    <row r="7803" spans="5:5" s="121" customFormat="1" ht="88.5" customHeight="1" x14ac:dyDescent="0.3">
      <c r="E7803" s="136"/>
    </row>
    <row r="7804" spans="5:5" s="121" customFormat="1" ht="88.5" customHeight="1" x14ac:dyDescent="0.3">
      <c r="E7804" s="136"/>
    </row>
    <row r="7805" spans="5:5" s="121" customFormat="1" ht="88.5" customHeight="1" x14ac:dyDescent="0.3">
      <c r="E7805" s="136"/>
    </row>
    <row r="7806" spans="5:5" s="121" customFormat="1" ht="88.5" customHeight="1" x14ac:dyDescent="0.3">
      <c r="E7806" s="136"/>
    </row>
    <row r="7807" spans="5:5" s="121" customFormat="1" ht="88.5" customHeight="1" x14ac:dyDescent="0.3">
      <c r="E7807" s="136"/>
    </row>
    <row r="7808" spans="5:5" s="121" customFormat="1" ht="88.5" customHeight="1" x14ac:dyDescent="0.3">
      <c r="E7808" s="136"/>
    </row>
    <row r="7809" spans="5:5" s="121" customFormat="1" ht="88.5" customHeight="1" x14ac:dyDescent="0.3">
      <c r="E7809" s="136"/>
    </row>
    <row r="7810" spans="5:5" s="121" customFormat="1" ht="88.5" customHeight="1" x14ac:dyDescent="0.3">
      <c r="E7810" s="136"/>
    </row>
    <row r="7811" spans="5:5" s="121" customFormat="1" ht="88.5" customHeight="1" x14ac:dyDescent="0.3">
      <c r="E7811" s="136"/>
    </row>
    <row r="7812" spans="5:5" s="121" customFormat="1" ht="88.5" customHeight="1" x14ac:dyDescent="0.3">
      <c r="E7812" s="136"/>
    </row>
    <row r="7813" spans="5:5" s="121" customFormat="1" ht="88.5" customHeight="1" x14ac:dyDescent="0.3">
      <c r="E7813" s="136"/>
    </row>
    <row r="7814" spans="5:5" s="121" customFormat="1" ht="88.5" customHeight="1" x14ac:dyDescent="0.3">
      <c r="E7814" s="136"/>
    </row>
    <row r="7815" spans="5:5" s="121" customFormat="1" ht="88.5" customHeight="1" x14ac:dyDescent="0.3">
      <c r="E7815" s="136"/>
    </row>
    <row r="7816" spans="5:5" s="121" customFormat="1" ht="88.5" customHeight="1" x14ac:dyDescent="0.3">
      <c r="E7816" s="136"/>
    </row>
    <row r="7817" spans="5:5" s="121" customFormat="1" ht="88.5" customHeight="1" x14ac:dyDescent="0.3">
      <c r="E7817" s="136"/>
    </row>
    <row r="7818" spans="5:5" s="121" customFormat="1" ht="88.5" customHeight="1" x14ac:dyDescent="0.3">
      <c r="E7818" s="136"/>
    </row>
    <row r="7819" spans="5:5" s="121" customFormat="1" ht="88.5" customHeight="1" x14ac:dyDescent="0.3">
      <c r="E7819" s="136"/>
    </row>
    <row r="7820" spans="5:5" s="121" customFormat="1" ht="88.5" customHeight="1" x14ac:dyDescent="0.3">
      <c r="E7820" s="136"/>
    </row>
    <row r="7821" spans="5:5" s="121" customFormat="1" ht="88.5" customHeight="1" x14ac:dyDescent="0.3">
      <c r="E7821" s="136"/>
    </row>
    <row r="7822" spans="5:5" s="121" customFormat="1" ht="88.5" customHeight="1" x14ac:dyDescent="0.3">
      <c r="E7822" s="136"/>
    </row>
    <row r="7823" spans="5:5" s="121" customFormat="1" ht="88.5" customHeight="1" x14ac:dyDescent="0.3">
      <c r="E7823" s="136"/>
    </row>
    <row r="7824" spans="5:5" s="121" customFormat="1" ht="88.5" customHeight="1" x14ac:dyDescent="0.3">
      <c r="E7824" s="136"/>
    </row>
    <row r="7825" spans="5:5" s="121" customFormat="1" ht="88.5" customHeight="1" x14ac:dyDescent="0.3">
      <c r="E7825" s="136"/>
    </row>
    <row r="7826" spans="5:5" s="121" customFormat="1" ht="88.5" customHeight="1" x14ac:dyDescent="0.3">
      <c r="E7826" s="136"/>
    </row>
    <row r="7827" spans="5:5" s="121" customFormat="1" ht="88.5" customHeight="1" x14ac:dyDescent="0.3">
      <c r="E7827" s="136"/>
    </row>
    <row r="7828" spans="5:5" s="121" customFormat="1" ht="88.5" customHeight="1" x14ac:dyDescent="0.3">
      <c r="E7828" s="136"/>
    </row>
    <row r="7829" spans="5:5" s="121" customFormat="1" ht="88.5" customHeight="1" x14ac:dyDescent="0.3">
      <c r="E7829" s="136"/>
    </row>
    <row r="7830" spans="5:5" s="121" customFormat="1" ht="88.5" customHeight="1" x14ac:dyDescent="0.3">
      <c r="E7830" s="136"/>
    </row>
    <row r="7831" spans="5:5" s="121" customFormat="1" ht="88.5" customHeight="1" x14ac:dyDescent="0.3">
      <c r="E7831" s="136"/>
    </row>
    <row r="7832" spans="5:5" s="121" customFormat="1" ht="88.5" customHeight="1" x14ac:dyDescent="0.3">
      <c r="E7832" s="136"/>
    </row>
    <row r="7833" spans="5:5" s="121" customFormat="1" ht="88.5" customHeight="1" x14ac:dyDescent="0.3">
      <c r="E7833" s="136"/>
    </row>
    <row r="7834" spans="5:5" s="121" customFormat="1" ht="88.5" customHeight="1" x14ac:dyDescent="0.3">
      <c r="E7834" s="136"/>
    </row>
    <row r="7835" spans="5:5" s="121" customFormat="1" ht="88.5" customHeight="1" x14ac:dyDescent="0.3">
      <c r="E7835" s="136"/>
    </row>
    <row r="7836" spans="5:5" s="121" customFormat="1" ht="88.5" customHeight="1" x14ac:dyDescent="0.3">
      <c r="E7836" s="136"/>
    </row>
    <row r="7837" spans="5:5" s="121" customFormat="1" ht="88.5" customHeight="1" x14ac:dyDescent="0.3">
      <c r="E7837" s="136"/>
    </row>
    <row r="7838" spans="5:5" s="121" customFormat="1" ht="88.5" customHeight="1" x14ac:dyDescent="0.3">
      <c r="E7838" s="136"/>
    </row>
    <row r="7839" spans="5:5" s="121" customFormat="1" ht="88.5" customHeight="1" x14ac:dyDescent="0.3">
      <c r="E7839" s="136"/>
    </row>
    <row r="7840" spans="5:5" s="121" customFormat="1" ht="88.5" customHeight="1" x14ac:dyDescent="0.3">
      <c r="E7840" s="136"/>
    </row>
    <row r="7841" spans="5:5" s="121" customFormat="1" ht="88.5" customHeight="1" x14ac:dyDescent="0.3">
      <c r="E7841" s="136"/>
    </row>
    <row r="7842" spans="5:5" s="121" customFormat="1" ht="88.5" customHeight="1" x14ac:dyDescent="0.3">
      <c r="E7842" s="136"/>
    </row>
    <row r="7843" spans="5:5" s="121" customFormat="1" ht="88.5" customHeight="1" x14ac:dyDescent="0.3">
      <c r="E7843" s="136"/>
    </row>
    <row r="7844" spans="5:5" s="121" customFormat="1" ht="88.5" customHeight="1" x14ac:dyDescent="0.3">
      <c r="E7844" s="136"/>
    </row>
    <row r="7845" spans="5:5" s="121" customFormat="1" ht="88.5" customHeight="1" x14ac:dyDescent="0.3">
      <c r="E7845" s="136"/>
    </row>
    <row r="7846" spans="5:5" s="121" customFormat="1" ht="88.5" customHeight="1" x14ac:dyDescent="0.3">
      <c r="E7846" s="136"/>
    </row>
    <row r="7847" spans="5:5" s="121" customFormat="1" ht="88.5" customHeight="1" x14ac:dyDescent="0.3">
      <c r="E7847" s="136"/>
    </row>
    <row r="7848" spans="5:5" s="121" customFormat="1" ht="88.5" customHeight="1" x14ac:dyDescent="0.3">
      <c r="E7848" s="136"/>
    </row>
    <row r="7849" spans="5:5" s="121" customFormat="1" ht="88.5" customHeight="1" x14ac:dyDescent="0.3">
      <c r="E7849" s="136"/>
    </row>
    <row r="7850" spans="5:5" s="121" customFormat="1" ht="88.5" customHeight="1" x14ac:dyDescent="0.3">
      <c r="E7850" s="136"/>
    </row>
    <row r="7851" spans="5:5" s="121" customFormat="1" ht="88.5" customHeight="1" x14ac:dyDescent="0.3">
      <c r="E7851" s="136"/>
    </row>
    <row r="7852" spans="5:5" s="121" customFormat="1" ht="88.5" customHeight="1" x14ac:dyDescent="0.3">
      <c r="E7852" s="136"/>
    </row>
    <row r="7853" spans="5:5" s="121" customFormat="1" ht="88.5" customHeight="1" x14ac:dyDescent="0.3">
      <c r="E7853" s="136"/>
    </row>
    <row r="7854" spans="5:5" s="121" customFormat="1" ht="88.5" customHeight="1" x14ac:dyDescent="0.3">
      <c r="E7854" s="136"/>
    </row>
    <row r="7855" spans="5:5" s="121" customFormat="1" ht="88.5" customHeight="1" x14ac:dyDescent="0.3">
      <c r="E7855" s="136"/>
    </row>
    <row r="7856" spans="5:5" s="121" customFormat="1" ht="88.5" customHeight="1" x14ac:dyDescent="0.3">
      <c r="E7856" s="136"/>
    </row>
    <row r="7857" spans="5:5" s="121" customFormat="1" ht="88.5" customHeight="1" x14ac:dyDescent="0.3">
      <c r="E7857" s="136"/>
    </row>
    <row r="7858" spans="5:5" s="121" customFormat="1" ht="88.5" customHeight="1" x14ac:dyDescent="0.3">
      <c r="E7858" s="136"/>
    </row>
    <row r="7859" spans="5:5" s="121" customFormat="1" ht="88.5" customHeight="1" x14ac:dyDescent="0.3">
      <c r="E7859" s="136"/>
    </row>
    <row r="7860" spans="5:5" s="121" customFormat="1" ht="88.5" customHeight="1" x14ac:dyDescent="0.3">
      <c r="E7860" s="136"/>
    </row>
    <row r="7861" spans="5:5" s="121" customFormat="1" ht="88.5" customHeight="1" x14ac:dyDescent="0.3">
      <c r="E7861" s="136"/>
    </row>
    <row r="7862" spans="5:5" s="121" customFormat="1" ht="88.5" customHeight="1" x14ac:dyDescent="0.3">
      <c r="E7862" s="136"/>
    </row>
    <row r="7863" spans="5:5" s="121" customFormat="1" ht="88.5" customHeight="1" x14ac:dyDescent="0.3">
      <c r="E7863" s="136"/>
    </row>
    <row r="7864" spans="5:5" s="121" customFormat="1" ht="88.5" customHeight="1" x14ac:dyDescent="0.3">
      <c r="E7864" s="136"/>
    </row>
    <row r="7865" spans="5:5" s="121" customFormat="1" ht="88.5" customHeight="1" x14ac:dyDescent="0.3">
      <c r="E7865" s="136"/>
    </row>
    <row r="7866" spans="5:5" s="121" customFormat="1" ht="88.5" customHeight="1" x14ac:dyDescent="0.3">
      <c r="E7866" s="136"/>
    </row>
    <row r="7867" spans="5:5" s="121" customFormat="1" ht="88.5" customHeight="1" x14ac:dyDescent="0.3">
      <c r="E7867" s="136"/>
    </row>
    <row r="7868" spans="5:5" s="121" customFormat="1" ht="88.5" customHeight="1" x14ac:dyDescent="0.3">
      <c r="E7868" s="136"/>
    </row>
    <row r="7869" spans="5:5" s="121" customFormat="1" ht="88.5" customHeight="1" x14ac:dyDescent="0.3">
      <c r="E7869" s="136"/>
    </row>
    <row r="7870" spans="5:5" s="121" customFormat="1" ht="88.5" customHeight="1" x14ac:dyDescent="0.3">
      <c r="E7870" s="136"/>
    </row>
    <row r="7871" spans="5:5" s="121" customFormat="1" ht="88.5" customHeight="1" x14ac:dyDescent="0.3">
      <c r="E7871" s="136"/>
    </row>
    <row r="7872" spans="5:5" s="121" customFormat="1" ht="88.5" customHeight="1" x14ac:dyDescent="0.3">
      <c r="E7872" s="136"/>
    </row>
    <row r="7873" spans="5:5" s="121" customFormat="1" ht="88.5" customHeight="1" x14ac:dyDescent="0.3">
      <c r="E7873" s="136"/>
    </row>
    <row r="7874" spans="5:5" s="121" customFormat="1" ht="88.5" customHeight="1" x14ac:dyDescent="0.3">
      <c r="E7874" s="136"/>
    </row>
    <row r="7875" spans="5:5" s="121" customFormat="1" ht="88.5" customHeight="1" x14ac:dyDescent="0.3">
      <c r="E7875" s="136"/>
    </row>
    <row r="7876" spans="5:5" s="121" customFormat="1" ht="88.5" customHeight="1" x14ac:dyDescent="0.3">
      <c r="E7876" s="136"/>
    </row>
    <row r="7877" spans="5:5" s="121" customFormat="1" ht="88.5" customHeight="1" x14ac:dyDescent="0.3">
      <c r="E7877" s="136"/>
    </row>
    <row r="7878" spans="5:5" s="121" customFormat="1" ht="88.5" customHeight="1" x14ac:dyDescent="0.3">
      <c r="E7878" s="136"/>
    </row>
    <row r="7879" spans="5:5" s="121" customFormat="1" ht="88.5" customHeight="1" x14ac:dyDescent="0.3">
      <c r="E7879" s="136"/>
    </row>
    <row r="7880" spans="5:5" s="121" customFormat="1" ht="88.5" customHeight="1" x14ac:dyDescent="0.3">
      <c r="E7880" s="136"/>
    </row>
    <row r="7881" spans="5:5" s="121" customFormat="1" ht="88.5" customHeight="1" x14ac:dyDescent="0.3">
      <c r="E7881" s="136"/>
    </row>
    <row r="7882" spans="5:5" s="121" customFormat="1" ht="88.5" customHeight="1" x14ac:dyDescent="0.3">
      <c r="E7882" s="136"/>
    </row>
    <row r="7883" spans="5:5" s="121" customFormat="1" ht="88.5" customHeight="1" x14ac:dyDescent="0.3">
      <c r="E7883" s="136"/>
    </row>
    <row r="7884" spans="5:5" s="121" customFormat="1" ht="88.5" customHeight="1" x14ac:dyDescent="0.3">
      <c r="E7884" s="136"/>
    </row>
    <row r="7885" spans="5:5" s="121" customFormat="1" ht="88.5" customHeight="1" x14ac:dyDescent="0.3">
      <c r="E7885" s="136"/>
    </row>
    <row r="7886" spans="5:5" s="121" customFormat="1" ht="88.5" customHeight="1" x14ac:dyDescent="0.3">
      <c r="E7886" s="136"/>
    </row>
    <row r="7887" spans="5:5" s="121" customFormat="1" ht="88.5" customHeight="1" x14ac:dyDescent="0.3">
      <c r="E7887" s="136"/>
    </row>
    <row r="7888" spans="5:5" s="121" customFormat="1" ht="88.5" customHeight="1" x14ac:dyDescent="0.3">
      <c r="E7888" s="136"/>
    </row>
    <row r="7889" spans="5:5" s="121" customFormat="1" ht="88.5" customHeight="1" x14ac:dyDescent="0.3">
      <c r="E7889" s="136"/>
    </row>
    <row r="7890" spans="5:5" s="121" customFormat="1" ht="88.5" customHeight="1" x14ac:dyDescent="0.3">
      <c r="E7890" s="136"/>
    </row>
    <row r="7891" spans="5:5" s="121" customFormat="1" ht="88.5" customHeight="1" x14ac:dyDescent="0.3">
      <c r="E7891" s="136"/>
    </row>
    <row r="7892" spans="5:5" s="121" customFormat="1" ht="88.5" customHeight="1" x14ac:dyDescent="0.3">
      <c r="E7892" s="136"/>
    </row>
    <row r="7893" spans="5:5" s="121" customFormat="1" ht="88.5" customHeight="1" x14ac:dyDescent="0.3">
      <c r="E7893" s="136"/>
    </row>
    <row r="7894" spans="5:5" s="121" customFormat="1" ht="88.5" customHeight="1" x14ac:dyDescent="0.3">
      <c r="E7894" s="136"/>
    </row>
    <row r="7895" spans="5:5" s="121" customFormat="1" ht="88.5" customHeight="1" x14ac:dyDescent="0.3">
      <c r="E7895" s="136"/>
    </row>
    <row r="7896" spans="5:5" s="121" customFormat="1" ht="88.5" customHeight="1" x14ac:dyDescent="0.3">
      <c r="E7896" s="136"/>
    </row>
    <row r="7897" spans="5:5" s="121" customFormat="1" ht="88.5" customHeight="1" x14ac:dyDescent="0.3">
      <c r="E7897" s="136"/>
    </row>
    <row r="7898" spans="5:5" s="121" customFormat="1" ht="88.5" customHeight="1" x14ac:dyDescent="0.3">
      <c r="E7898" s="136"/>
    </row>
    <row r="7899" spans="5:5" s="121" customFormat="1" ht="88.5" customHeight="1" x14ac:dyDescent="0.3">
      <c r="E7899" s="136"/>
    </row>
    <row r="7900" spans="5:5" s="121" customFormat="1" ht="88.5" customHeight="1" x14ac:dyDescent="0.3">
      <c r="E7900" s="136"/>
    </row>
    <row r="7901" spans="5:5" s="121" customFormat="1" ht="88.5" customHeight="1" x14ac:dyDescent="0.3">
      <c r="E7901" s="136"/>
    </row>
    <row r="7902" spans="5:5" s="121" customFormat="1" ht="88.5" customHeight="1" x14ac:dyDescent="0.3">
      <c r="E7902" s="136"/>
    </row>
    <row r="7903" spans="5:5" s="121" customFormat="1" ht="88.5" customHeight="1" x14ac:dyDescent="0.3">
      <c r="E7903" s="136"/>
    </row>
    <row r="7904" spans="5:5" s="121" customFormat="1" ht="88.5" customHeight="1" x14ac:dyDescent="0.3">
      <c r="E7904" s="136"/>
    </row>
    <row r="7905" spans="5:5" s="121" customFormat="1" ht="88.5" customHeight="1" x14ac:dyDescent="0.3">
      <c r="E7905" s="136"/>
    </row>
    <row r="7906" spans="5:5" s="121" customFormat="1" ht="88.5" customHeight="1" x14ac:dyDescent="0.3">
      <c r="E7906" s="136"/>
    </row>
    <row r="7907" spans="5:5" s="121" customFormat="1" ht="88.5" customHeight="1" x14ac:dyDescent="0.3">
      <c r="E7907" s="136"/>
    </row>
    <row r="7908" spans="5:5" s="121" customFormat="1" ht="88.5" customHeight="1" x14ac:dyDescent="0.3">
      <c r="E7908" s="136"/>
    </row>
    <row r="7909" spans="5:5" s="121" customFormat="1" ht="88.5" customHeight="1" x14ac:dyDescent="0.3">
      <c r="E7909" s="136"/>
    </row>
    <row r="7910" spans="5:5" s="121" customFormat="1" ht="88.5" customHeight="1" x14ac:dyDescent="0.3">
      <c r="E7910" s="136"/>
    </row>
    <row r="7911" spans="5:5" s="121" customFormat="1" ht="88.5" customHeight="1" x14ac:dyDescent="0.3">
      <c r="E7911" s="136"/>
    </row>
    <row r="7912" spans="5:5" s="121" customFormat="1" ht="88.5" customHeight="1" x14ac:dyDescent="0.3">
      <c r="E7912" s="136"/>
    </row>
    <row r="7913" spans="5:5" s="121" customFormat="1" ht="88.5" customHeight="1" x14ac:dyDescent="0.3">
      <c r="E7913" s="136"/>
    </row>
    <row r="7914" spans="5:5" s="121" customFormat="1" ht="88.5" customHeight="1" x14ac:dyDescent="0.3">
      <c r="E7914" s="136"/>
    </row>
    <row r="7915" spans="5:5" s="121" customFormat="1" ht="88.5" customHeight="1" x14ac:dyDescent="0.3">
      <c r="E7915" s="136"/>
    </row>
    <row r="7916" spans="5:5" s="121" customFormat="1" ht="88.5" customHeight="1" x14ac:dyDescent="0.3">
      <c r="E7916" s="136"/>
    </row>
    <row r="7917" spans="5:5" s="121" customFormat="1" ht="88.5" customHeight="1" x14ac:dyDescent="0.3">
      <c r="E7917" s="136"/>
    </row>
    <row r="7918" spans="5:5" s="121" customFormat="1" ht="88.5" customHeight="1" x14ac:dyDescent="0.3">
      <c r="E7918" s="136"/>
    </row>
    <row r="7919" spans="5:5" s="121" customFormat="1" ht="88.5" customHeight="1" x14ac:dyDescent="0.3">
      <c r="E7919" s="136"/>
    </row>
    <row r="7920" spans="5:5" s="121" customFormat="1" ht="88.5" customHeight="1" x14ac:dyDescent="0.3">
      <c r="E7920" s="136"/>
    </row>
    <row r="7921" spans="5:5" s="121" customFormat="1" ht="88.5" customHeight="1" x14ac:dyDescent="0.3">
      <c r="E7921" s="136"/>
    </row>
    <row r="7922" spans="5:5" s="121" customFormat="1" ht="88.5" customHeight="1" x14ac:dyDescent="0.3">
      <c r="E7922" s="136"/>
    </row>
    <row r="7923" spans="5:5" s="121" customFormat="1" ht="88.5" customHeight="1" x14ac:dyDescent="0.3">
      <c r="E7923" s="136"/>
    </row>
    <row r="7924" spans="5:5" s="121" customFormat="1" ht="88.5" customHeight="1" x14ac:dyDescent="0.3">
      <c r="E7924" s="136"/>
    </row>
    <row r="7925" spans="5:5" s="121" customFormat="1" ht="88.5" customHeight="1" x14ac:dyDescent="0.3">
      <c r="E7925" s="136"/>
    </row>
    <row r="7926" spans="5:5" s="121" customFormat="1" ht="88.5" customHeight="1" x14ac:dyDescent="0.3">
      <c r="E7926" s="136"/>
    </row>
    <row r="7927" spans="5:5" s="121" customFormat="1" ht="88.5" customHeight="1" x14ac:dyDescent="0.3">
      <c r="E7927" s="136"/>
    </row>
    <row r="7928" spans="5:5" s="121" customFormat="1" ht="88.5" customHeight="1" x14ac:dyDescent="0.3">
      <c r="E7928" s="136"/>
    </row>
    <row r="7929" spans="5:5" s="121" customFormat="1" ht="88.5" customHeight="1" x14ac:dyDescent="0.3">
      <c r="E7929" s="136"/>
    </row>
    <row r="7930" spans="5:5" s="121" customFormat="1" ht="88.5" customHeight="1" x14ac:dyDescent="0.3">
      <c r="E7930" s="136"/>
    </row>
    <row r="7931" spans="5:5" s="121" customFormat="1" ht="88.5" customHeight="1" x14ac:dyDescent="0.3">
      <c r="E7931" s="136"/>
    </row>
    <row r="7932" spans="5:5" s="121" customFormat="1" ht="88.5" customHeight="1" x14ac:dyDescent="0.3">
      <c r="E7932" s="136"/>
    </row>
    <row r="7933" spans="5:5" s="121" customFormat="1" ht="88.5" customHeight="1" x14ac:dyDescent="0.3">
      <c r="E7933" s="136"/>
    </row>
    <row r="7934" spans="5:5" s="121" customFormat="1" ht="88.5" customHeight="1" x14ac:dyDescent="0.3">
      <c r="E7934" s="136"/>
    </row>
    <row r="7935" spans="5:5" s="121" customFormat="1" ht="88.5" customHeight="1" x14ac:dyDescent="0.3">
      <c r="E7935" s="136"/>
    </row>
    <row r="7936" spans="5:5" s="121" customFormat="1" ht="88.5" customHeight="1" x14ac:dyDescent="0.3">
      <c r="E7936" s="136"/>
    </row>
    <row r="7937" spans="5:5" s="121" customFormat="1" ht="88.5" customHeight="1" x14ac:dyDescent="0.3">
      <c r="E7937" s="136"/>
    </row>
    <row r="7938" spans="5:5" s="121" customFormat="1" ht="88.5" customHeight="1" x14ac:dyDescent="0.3">
      <c r="E7938" s="136"/>
    </row>
    <row r="7939" spans="5:5" s="121" customFormat="1" ht="88.5" customHeight="1" x14ac:dyDescent="0.3">
      <c r="E7939" s="136"/>
    </row>
    <row r="7940" spans="5:5" s="121" customFormat="1" ht="88.5" customHeight="1" x14ac:dyDescent="0.3">
      <c r="E7940" s="136"/>
    </row>
    <row r="7941" spans="5:5" s="121" customFormat="1" ht="88.5" customHeight="1" x14ac:dyDescent="0.3">
      <c r="E7941" s="136"/>
    </row>
    <row r="7942" spans="5:5" s="121" customFormat="1" ht="88.5" customHeight="1" x14ac:dyDescent="0.3">
      <c r="E7942" s="136"/>
    </row>
    <row r="7943" spans="5:5" s="121" customFormat="1" ht="88.5" customHeight="1" x14ac:dyDescent="0.3">
      <c r="E7943" s="136"/>
    </row>
    <row r="7944" spans="5:5" s="121" customFormat="1" ht="88.5" customHeight="1" x14ac:dyDescent="0.3">
      <c r="E7944" s="136"/>
    </row>
    <row r="7945" spans="5:5" s="121" customFormat="1" ht="88.5" customHeight="1" x14ac:dyDescent="0.3">
      <c r="E7945" s="136"/>
    </row>
    <row r="7946" spans="5:5" s="121" customFormat="1" ht="88.5" customHeight="1" x14ac:dyDescent="0.3">
      <c r="E7946" s="136"/>
    </row>
    <row r="7947" spans="5:5" s="121" customFormat="1" ht="88.5" customHeight="1" x14ac:dyDescent="0.3">
      <c r="E7947" s="136"/>
    </row>
    <row r="7948" spans="5:5" s="121" customFormat="1" ht="88.5" customHeight="1" x14ac:dyDescent="0.3">
      <c r="E7948" s="136"/>
    </row>
    <row r="7949" spans="5:5" s="121" customFormat="1" ht="88.5" customHeight="1" x14ac:dyDescent="0.3">
      <c r="E7949" s="136"/>
    </row>
    <row r="7950" spans="5:5" s="121" customFormat="1" ht="88.5" customHeight="1" x14ac:dyDescent="0.3">
      <c r="E7950" s="136"/>
    </row>
    <row r="7951" spans="5:5" s="121" customFormat="1" ht="88.5" customHeight="1" x14ac:dyDescent="0.3">
      <c r="E7951" s="136"/>
    </row>
    <row r="7952" spans="5:5" s="121" customFormat="1" ht="88.5" customHeight="1" x14ac:dyDescent="0.3">
      <c r="E7952" s="136"/>
    </row>
    <row r="7953" spans="5:5" s="121" customFormat="1" ht="88.5" customHeight="1" x14ac:dyDescent="0.3">
      <c r="E7953" s="136"/>
    </row>
    <row r="7954" spans="5:5" s="121" customFormat="1" ht="88.5" customHeight="1" x14ac:dyDescent="0.3">
      <c r="E7954" s="136"/>
    </row>
    <row r="7955" spans="5:5" s="121" customFormat="1" ht="88.5" customHeight="1" x14ac:dyDescent="0.3">
      <c r="E7955" s="136"/>
    </row>
    <row r="7956" spans="5:5" s="121" customFormat="1" ht="88.5" customHeight="1" x14ac:dyDescent="0.3">
      <c r="E7956" s="136"/>
    </row>
    <row r="7957" spans="5:5" s="121" customFormat="1" ht="88.5" customHeight="1" x14ac:dyDescent="0.3">
      <c r="E7957" s="136"/>
    </row>
    <row r="7958" spans="5:5" s="121" customFormat="1" ht="88.5" customHeight="1" x14ac:dyDescent="0.3">
      <c r="E7958" s="136"/>
    </row>
    <row r="7959" spans="5:5" s="121" customFormat="1" ht="88.5" customHeight="1" x14ac:dyDescent="0.3">
      <c r="E7959" s="136"/>
    </row>
    <row r="7960" spans="5:5" s="121" customFormat="1" ht="88.5" customHeight="1" x14ac:dyDescent="0.3">
      <c r="E7960" s="136"/>
    </row>
    <row r="7961" spans="5:5" s="121" customFormat="1" ht="88.5" customHeight="1" x14ac:dyDescent="0.3">
      <c r="E7961" s="136"/>
    </row>
    <row r="7962" spans="5:5" s="121" customFormat="1" ht="88.5" customHeight="1" x14ac:dyDescent="0.3">
      <c r="E7962" s="136"/>
    </row>
    <row r="7963" spans="5:5" s="121" customFormat="1" ht="88.5" customHeight="1" x14ac:dyDescent="0.3">
      <c r="E7963" s="136"/>
    </row>
    <row r="7964" spans="5:5" s="121" customFormat="1" ht="88.5" customHeight="1" x14ac:dyDescent="0.3">
      <c r="E7964" s="136"/>
    </row>
    <row r="7965" spans="5:5" s="121" customFormat="1" ht="88.5" customHeight="1" x14ac:dyDescent="0.3">
      <c r="E7965" s="136"/>
    </row>
    <row r="7966" spans="5:5" s="121" customFormat="1" ht="88.5" customHeight="1" x14ac:dyDescent="0.3">
      <c r="E7966" s="136"/>
    </row>
    <row r="7967" spans="5:5" s="121" customFormat="1" ht="88.5" customHeight="1" x14ac:dyDescent="0.3">
      <c r="E7967" s="136"/>
    </row>
    <row r="7968" spans="5:5" s="121" customFormat="1" ht="88.5" customHeight="1" x14ac:dyDescent="0.3">
      <c r="E7968" s="136"/>
    </row>
    <row r="7969" spans="5:5" s="121" customFormat="1" ht="88.5" customHeight="1" x14ac:dyDescent="0.3">
      <c r="E7969" s="136"/>
    </row>
    <row r="7970" spans="5:5" s="121" customFormat="1" ht="88.5" customHeight="1" x14ac:dyDescent="0.3">
      <c r="E7970" s="136"/>
    </row>
    <row r="7971" spans="5:5" s="121" customFormat="1" ht="88.5" customHeight="1" x14ac:dyDescent="0.3">
      <c r="E7971" s="136"/>
    </row>
    <row r="7972" spans="5:5" s="121" customFormat="1" ht="88.5" customHeight="1" x14ac:dyDescent="0.3">
      <c r="E7972" s="136"/>
    </row>
    <row r="7973" spans="5:5" s="121" customFormat="1" ht="88.5" customHeight="1" x14ac:dyDescent="0.3">
      <c r="E7973" s="136"/>
    </row>
    <row r="7974" spans="5:5" s="121" customFormat="1" ht="88.5" customHeight="1" x14ac:dyDescent="0.3">
      <c r="E7974" s="136"/>
    </row>
    <row r="7975" spans="5:5" s="121" customFormat="1" ht="88.5" customHeight="1" x14ac:dyDescent="0.3">
      <c r="E7975" s="136"/>
    </row>
    <row r="7976" spans="5:5" s="121" customFormat="1" ht="88.5" customHeight="1" x14ac:dyDescent="0.3">
      <c r="E7976" s="136"/>
    </row>
    <row r="7977" spans="5:5" s="121" customFormat="1" ht="88.5" customHeight="1" x14ac:dyDescent="0.3">
      <c r="E7977" s="136"/>
    </row>
    <row r="7978" spans="5:5" s="121" customFormat="1" ht="88.5" customHeight="1" x14ac:dyDescent="0.3">
      <c r="E7978" s="136"/>
    </row>
    <row r="7979" spans="5:5" s="121" customFormat="1" ht="88.5" customHeight="1" x14ac:dyDescent="0.3">
      <c r="E7979" s="136"/>
    </row>
    <row r="7980" spans="5:5" s="121" customFormat="1" ht="88.5" customHeight="1" x14ac:dyDescent="0.3">
      <c r="E7980" s="136"/>
    </row>
    <row r="7981" spans="5:5" s="121" customFormat="1" ht="88.5" customHeight="1" x14ac:dyDescent="0.3">
      <c r="E7981" s="136"/>
    </row>
    <row r="7982" spans="5:5" s="121" customFormat="1" ht="88.5" customHeight="1" x14ac:dyDescent="0.3">
      <c r="E7982" s="136"/>
    </row>
    <row r="7983" spans="5:5" s="121" customFormat="1" ht="88.5" customHeight="1" x14ac:dyDescent="0.3">
      <c r="E7983" s="136"/>
    </row>
    <row r="7984" spans="5:5" s="121" customFormat="1" ht="88.5" customHeight="1" x14ac:dyDescent="0.3">
      <c r="E7984" s="136"/>
    </row>
    <row r="7985" spans="5:5" s="121" customFormat="1" ht="88.5" customHeight="1" x14ac:dyDescent="0.3">
      <c r="E7985" s="136"/>
    </row>
    <row r="7986" spans="5:5" s="121" customFormat="1" ht="88.5" customHeight="1" x14ac:dyDescent="0.3">
      <c r="E7986" s="136"/>
    </row>
    <row r="7987" spans="5:5" s="121" customFormat="1" ht="88.5" customHeight="1" x14ac:dyDescent="0.3">
      <c r="E7987" s="136"/>
    </row>
    <row r="7988" spans="5:5" s="121" customFormat="1" ht="88.5" customHeight="1" x14ac:dyDescent="0.3">
      <c r="E7988" s="136"/>
    </row>
    <row r="7989" spans="5:5" s="121" customFormat="1" ht="88.5" customHeight="1" x14ac:dyDescent="0.3">
      <c r="E7989" s="136"/>
    </row>
    <row r="7990" spans="5:5" s="121" customFormat="1" ht="88.5" customHeight="1" x14ac:dyDescent="0.3">
      <c r="E7990" s="136"/>
    </row>
    <row r="7991" spans="5:5" s="121" customFormat="1" ht="88.5" customHeight="1" x14ac:dyDescent="0.3">
      <c r="E7991" s="136"/>
    </row>
    <row r="7992" spans="5:5" s="121" customFormat="1" ht="88.5" customHeight="1" x14ac:dyDescent="0.3">
      <c r="E7992" s="136"/>
    </row>
    <row r="7993" spans="5:5" s="121" customFormat="1" ht="88.5" customHeight="1" x14ac:dyDescent="0.3">
      <c r="E7993" s="136"/>
    </row>
    <row r="7994" spans="5:5" s="121" customFormat="1" ht="88.5" customHeight="1" x14ac:dyDescent="0.3">
      <c r="E7994" s="136"/>
    </row>
    <row r="7995" spans="5:5" s="121" customFormat="1" ht="88.5" customHeight="1" x14ac:dyDescent="0.3">
      <c r="E7995" s="136"/>
    </row>
    <row r="7996" spans="5:5" s="121" customFormat="1" ht="88.5" customHeight="1" x14ac:dyDescent="0.3">
      <c r="E7996" s="136"/>
    </row>
    <row r="7997" spans="5:5" s="121" customFormat="1" ht="88.5" customHeight="1" x14ac:dyDescent="0.3">
      <c r="E7997" s="136"/>
    </row>
    <row r="7998" spans="5:5" s="121" customFormat="1" ht="88.5" customHeight="1" x14ac:dyDescent="0.3">
      <c r="E7998" s="136"/>
    </row>
    <row r="7999" spans="5:5" s="121" customFormat="1" ht="88.5" customHeight="1" x14ac:dyDescent="0.3">
      <c r="E7999" s="136"/>
    </row>
    <row r="8000" spans="5:5" s="121" customFormat="1" ht="88.5" customHeight="1" x14ac:dyDescent="0.3">
      <c r="E8000" s="136"/>
    </row>
    <row r="8001" spans="5:5" s="121" customFormat="1" ht="88.5" customHeight="1" x14ac:dyDescent="0.3">
      <c r="E8001" s="136"/>
    </row>
    <row r="8002" spans="5:5" s="121" customFormat="1" ht="88.5" customHeight="1" x14ac:dyDescent="0.3">
      <c r="E8002" s="136"/>
    </row>
    <row r="8003" spans="5:5" s="121" customFormat="1" ht="88.5" customHeight="1" x14ac:dyDescent="0.3">
      <c r="E8003" s="136"/>
    </row>
    <row r="8004" spans="5:5" s="121" customFormat="1" ht="88.5" customHeight="1" x14ac:dyDescent="0.3">
      <c r="E8004" s="136"/>
    </row>
    <row r="8005" spans="5:5" s="121" customFormat="1" ht="88.5" customHeight="1" x14ac:dyDescent="0.3">
      <c r="E8005" s="136"/>
    </row>
    <row r="8006" spans="5:5" s="121" customFormat="1" ht="88.5" customHeight="1" x14ac:dyDescent="0.3">
      <c r="E8006" s="136"/>
    </row>
    <row r="8007" spans="5:5" s="121" customFormat="1" ht="88.5" customHeight="1" x14ac:dyDescent="0.3">
      <c r="E8007" s="136"/>
    </row>
    <row r="8008" spans="5:5" s="121" customFormat="1" ht="88.5" customHeight="1" x14ac:dyDescent="0.3">
      <c r="E8008" s="136"/>
    </row>
    <row r="8009" spans="5:5" s="121" customFormat="1" ht="88.5" customHeight="1" x14ac:dyDescent="0.3">
      <c r="E8009" s="136"/>
    </row>
    <row r="8010" spans="5:5" s="121" customFormat="1" ht="88.5" customHeight="1" x14ac:dyDescent="0.3">
      <c r="E8010" s="136"/>
    </row>
    <row r="8011" spans="5:5" s="121" customFormat="1" ht="88.5" customHeight="1" x14ac:dyDescent="0.3">
      <c r="E8011" s="136"/>
    </row>
    <row r="8012" spans="5:5" s="121" customFormat="1" ht="88.5" customHeight="1" x14ac:dyDescent="0.3">
      <c r="E8012" s="136"/>
    </row>
    <row r="8013" spans="5:5" s="121" customFormat="1" ht="88.5" customHeight="1" x14ac:dyDescent="0.3">
      <c r="E8013" s="136"/>
    </row>
    <row r="8014" spans="5:5" s="121" customFormat="1" ht="88.5" customHeight="1" x14ac:dyDescent="0.3">
      <c r="E8014" s="136"/>
    </row>
    <row r="8015" spans="5:5" s="121" customFormat="1" ht="88.5" customHeight="1" x14ac:dyDescent="0.3">
      <c r="E8015" s="136"/>
    </row>
    <row r="8016" spans="5:5" s="121" customFormat="1" ht="88.5" customHeight="1" x14ac:dyDescent="0.3">
      <c r="E8016" s="136"/>
    </row>
    <row r="8017" spans="5:5" s="121" customFormat="1" ht="88.5" customHeight="1" x14ac:dyDescent="0.3">
      <c r="E8017" s="136"/>
    </row>
    <row r="8018" spans="5:5" s="121" customFormat="1" ht="88.5" customHeight="1" x14ac:dyDescent="0.3">
      <c r="E8018" s="136"/>
    </row>
    <row r="8019" spans="5:5" s="121" customFormat="1" ht="88.5" customHeight="1" x14ac:dyDescent="0.3">
      <c r="E8019" s="136"/>
    </row>
    <row r="8020" spans="5:5" s="121" customFormat="1" ht="88.5" customHeight="1" x14ac:dyDescent="0.3">
      <c r="E8020" s="136"/>
    </row>
    <row r="8021" spans="5:5" s="121" customFormat="1" ht="88.5" customHeight="1" x14ac:dyDescent="0.3">
      <c r="E8021" s="136"/>
    </row>
    <row r="8022" spans="5:5" s="121" customFormat="1" ht="88.5" customHeight="1" x14ac:dyDescent="0.3">
      <c r="E8022" s="136"/>
    </row>
    <row r="8023" spans="5:5" s="121" customFormat="1" ht="88.5" customHeight="1" x14ac:dyDescent="0.3">
      <c r="E8023" s="136"/>
    </row>
    <row r="8024" spans="5:5" s="121" customFormat="1" ht="88.5" customHeight="1" x14ac:dyDescent="0.3">
      <c r="E8024" s="136"/>
    </row>
    <row r="8025" spans="5:5" s="121" customFormat="1" ht="88.5" customHeight="1" x14ac:dyDescent="0.3">
      <c r="E8025" s="136"/>
    </row>
    <row r="8026" spans="5:5" s="121" customFormat="1" ht="88.5" customHeight="1" x14ac:dyDescent="0.3">
      <c r="E8026" s="136"/>
    </row>
    <row r="8027" spans="5:5" s="121" customFormat="1" ht="88.5" customHeight="1" x14ac:dyDescent="0.3">
      <c r="E8027" s="136"/>
    </row>
    <row r="8028" spans="5:5" s="121" customFormat="1" ht="88.5" customHeight="1" x14ac:dyDescent="0.3">
      <c r="E8028" s="136"/>
    </row>
    <row r="8029" spans="5:5" s="121" customFormat="1" ht="88.5" customHeight="1" x14ac:dyDescent="0.3">
      <c r="E8029" s="136"/>
    </row>
    <row r="8030" spans="5:5" s="121" customFormat="1" ht="88.5" customHeight="1" x14ac:dyDescent="0.3">
      <c r="E8030" s="136"/>
    </row>
    <row r="8031" spans="5:5" s="121" customFormat="1" ht="88.5" customHeight="1" x14ac:dyDescent="0.3">
      <c r="E8031" s="136"/>
    </row>
    <row r="8032" spans="5:5" s="121" customFormat="1" ht="88.5" customHeight="1" x14ac:dyDescent="0.3">
      <c r="E8032" s="136"/>
    </row>
    <row r="8033" spans="5:5" s="121" customFormat="1" ht="88.5" customHeight="1" x14ac:dyDescent="0.3">
      <c r="E8033" s="136"/>
    </row>
    <row r="8034" spans="5:5" s="121" customFormat="1" ht="88.5" customHeight="1" x14ac:dyDescent="0.3">
      <c r="E8034" s="136"/>
    </row>
    <row r="8035" spans="5:5" s="121" customFormat="1" ht="88.5" customHeight="1" x14ac:dyDescent="0.3">
      <c r="E8035" s="136"/>
    </row>
    <row r="8036" spans="5:5" s="121" customFormat="1" ht="88.5" customHeight="1" x14ac:dyDescent="0.3">
      <c r="E8036" s="136"/>
    </row>
    <row r="8037" spans="5:5" s="121" customFormat="1" ht="88.5" customHeight="1" x14ac:dyDescent="0.3">
      <c r="E8037" s="136"/>
    </row>
    <row r="8038" spans="5:5" s="121" customFormat="1" ht="88.5" customHeight="1" x14ac:dyDescent="0.3">
      <c r="E8038" s="136"/>
    </row>
    <row r="8039" spans="5:5" s="121" customFormat="1" ht="88.5" customHeight="1" x14ac:dyDescent="0.3">
      <c r="E8039" s="136"/>
    </row>
    <row r="8040" spans="5:5" s="121" customFormat="1" ht="88.5" customHeight="1" x14ac:dyDescent="0.3">
      <c r="E8040" s="136"/>
    </row>
    <row r="8041" spans="5:5" s="121" customFormat="1" ht="88.5" customHeight="1" x14ac:dyDescent="0.3">
      <c r="E8041" s="136"/>
    </row>
    <row r="8042" spans="5:5" s="121" customFormat="1" ht="88.5" customHeight="1" x14ac:dyDescent="0.3">
      <c r="E8042" s="136"/>
    </row>
    <row r="8043" spans="5:5" s="121" customFormat="1" ht="88.5" customHeight="1" x14ac:dyDescent="0.3">
      <c r="E8043" s="136"/>
    </row>
    <row r="8044" spans="5:5" s="121" customFormat="1" ht="88.5" customHeight="1" x14ac:dyDescent="0.3">
      <c r="E8044" s="136"/>
    </row>
    <row r="8045" spans="5:5" s="121" customFormat="1" ht="88.5" customHeight="1" x14ac:dyDescent="0.3">
      <c r="E8045" s="136"/>
    </row>
    <row r="8046" spans="5:5" s="121" customFormat="1" ht="88.5" customHeight="1" x14ac:dyDescent="0.3">
      <c r="E8046" s="136"/>
    </row>
    <row r="8047" spans="5:5" s="121" customFormat="1" ht="88.5" customHeight="1" x14ac:dyDescent="0.3">
      <c r="E8047" s="136"/>
    </row>
    <row r="8048" spans="5:5" s="121" customFormat="1" ht="88.5" customHeight="1" x14ac:dyDescent="0.3">
      <c r="E8048" s="136"/>
    </row>
    <row r="8049" spans="5:5" s="121" customFormat="1" ht="88.5" customHeight="1" x14ac:dyDescent="0.3">
      <c r="E8049" s="136"/>
    </row>
    <row r="8050" spans="5:5" s="121" customFormat="1" ht="88.5" customHeight="1" x14ac:dyDescent="0.3">
      <c r="E8050" s="136"/>
    </row>
    <row r="8051" spans="5:5" s="121" customFormat="1" ht="88.5" customHeight="1" x14ac:dyDescent="0.3">
      <c r="E8051" s="136"/>
    </row>
    <row r="8052" spans="5:5" s="121" customFormat="1" ht="88.5" customHeight="1" x14ac:dyDescent="0.3">
      <c r="E8052" s="136"/>
    </row>
    <row r="8053" spans="5:5" s="121" customFormat="1" ht="88.5" customHeight="1" x14ac:dyDescent="0.3">
      <c r="E8053" s="136"/>
    </row>
    <row r="8054" spans="5:5" s="121" customFormat="1" ht="88.5" customHeight="1" x14ac:dyDescent="0.3">
      <c r="E8054" s="136"/>
    </row>
    <row r="8055" spans="5:5" s="121" customFormat="1" ht="88.5" customHeight="1" x14ac:dyDescent="0.3">
      <c r="E8055" s="136"/>
    </row>
    <row r="8056" spans="5:5" s="121" customFormat="1" ht="88.5" customHeight="1" x14ac:dyDescent="0.3">
      <c r="E8056" s="136"/>
    </row>
    <row r="8057" spans="5:5" s="121" customFormat="1" ht="88.5" customHeight="1" x14ac:dyDescent="0.3">
      <c r="E8057" s="136"/>
    </row>
    <row r="8058" spans="5:5" s="121" customFormat="1" ht="88.5" customHeight="1" x14ac:dyDescent="0.3">
      <c r="E8058" s="136"/>
    </row>
    <row r="8059" spans="5:5" s="121" customFormat="1" ht="88.5" customHeight="1" x14ac:dyDescent="0.3">
      <c r="E8059" s="136"/>
    </row>
    <row r="8060" spans="5:5" s="121" customFormat="1" ht="88.5" customHeight="1" x14ac:dyDescent="0.3">
      <c r="E8060" s="136"/>
    </row>
    <row r="8061" spans="5:5" s="121" customFormat="1" ht="88.5" customHeight="1" x14ac:dyDescent="0.3">
      <c r="E8061" s="136"/>
    </row>
    <row r="8062" spans="5:5" s="121" customFormat="1" ht="88.5" customHeight="1" x14ac:dyDescent="0.3">
      <c r="E8062" s="136"/>
    </row>
    <row r="8063" spans="5:5" s="121" customFormat="1" ht="88.5" customHeight="1" x14ac:dyDescent="0.3">
      <c r="E8063" s="136"/>
    </row>
    <row r="8064" spans="5:5" s="121" customFormat="1" ht="88.5" customHeight="1" x14ac:dyDescent="0.3">
      <c r="E8064" s="136"/>
    </row>
    <row r="8065" spans="5:5" s="121" customFormat="1" ht="88.5" customHeight="1" x14ac:dyDescent="0.3">
      <c r="E8065" s="136"/>
    </row>
    <row r="8066" spans="5:5" s="121" customFormat="1" ht="88.5" customHeight="1" x14ac:dyDescent="0.3">
      <c r="E8066" s="136"/>
    </row>
    <row r="8067" spans="5:5" s="121" customFormat="1" ht="88.5" customHeight="1" x14ac:dyDescent="0.3">
      <c r="E8067" s="136"/>
    </row>
    <row r="8068" spans="5:5" s="121" customFormat="1" ht="88.5" customHeight="1" x14ac:dyDescent="0.3">
      <c r="E8068" s="136"/>
    </row>
    <row r="8069" spans="5:5" s="121" customFormat="1" ht="88.5" customHeight="1" x14ac:dyDescent="0.3">
      <c r="E8069" s="136"/>
    </row>
    <row r="8070" spans="5:5" s="121" customFormat="1" ht="88.5" customHeight="1" x14ac:dyDescent="0.3">
      <c r="E8070" s="136"/>
    </row>
    <row r="8071" spans="5:5" s="121" customFormat="1" ht="88.5" customHeight="1" x14ac:dyDescent="0.3">
      <c r="E8071" s="136"/>
    </row>
    <row r="8072" spans="5:5" s="121" customFormat="1" ht="88.5" customHeight="1" x14ac:dyDescent="0.3">
      <c r="E8072" s="136"/>
    </row>
    <row r="8073" spans="5:5" s="121" customFormat="1" ht="88.5" customHeight="1" x14ac:dyDescent="0.3">
      <c r="E8073" s="136"/>
    </row>
    <row r="8074" spans="5:5" s="121" customFormat="1" ht="88.5" customHeight="1" x14ac:dyDescent="0.3">
      <c r="E8074" s="136"/>
    </row>
    <row r="8075" spans="5:5" s="121" customFormat="1" ht="88.5" customHeight="1" x14ac:dyDescent="0.3">
      <c r="E8075" s="136"/>
    </row>
    <row r="8076" spans="5:5" s="121" customFormat="1" ht="88.5" customHeight="1" x14ac:dyDescent="0.3">
      <c r="E8076" s="136"/>
    </row>
    <row r="8077" spans="5:5" s="121" customFormat="1" ht="88.5" customHeight="1" x14ac:dyDescent="0.3">
      <c r="E8077" s="136"/>
    </row>
    <row r="8078" spans="5:5" s="121" customFormat="1" ht="88.5" customHeight="1" x14ac:dyDescent="0.3">
      <c r="E8078" s="136"/>
    </row>
    <row r="8079" spans="5:5" s="121" customFormat="1" ht="88.5" customHeight="1" x14ac:dyDescent="0.3">
      <c r="E8079" s="136"/>
    </row>
    <row r="8080" spans="5:5" s="121" customFormat="1" ht="88.5" customHeight="1" x14ac:dyDescent="0.3">
      <c r="E8080" s="136"/>
    </row>
    <row r="8081" spans="5:5" s="121" customFormat="1" ht="88.5" customHeight="1" x14ac:dyDescent="0.3">
      <c r="E8081" s="136"/>
    </row>
    <row r="8082" spans="5:5" s="121" customFormat="1" ht="88.5" customHeight="1" x14ac:dyDescent="0.3">
      <c r="E8082" s="136"/>
    </row>
    <row r="8083" spans="5:5" s="121" customFormat="1" ht="88.5" customHeight="1" x14ac:dyDescent="0.3">
      <c r="E8083" s="136"/>
    </row>
    <row r="8084" spans="5:5" s="121" customFormat="1" ht="88.5" customHeight="1" x14ac:dyDescent="0.3">
      <c r="E8084" s="136"/>
    </row>
    <row r="8085" spans="5:5" s="121" customFormat="1" ht="88.5" customHeight="1" x14ac:dyDescent="0.3">
      <c r="E8085" s="136"/>
    </row>
    <row r="8086" spans="5:5" s="121" customFormat="1" ht="88.5" customHeight="1" x14ac:dyDescent="0.3">
      <c r="E8086" s="136"/>
    </row>
    <row r="8087" spans="5:5" s="121" customFormat="1" ht="88.5" customHeight="1" x14ac:dyDescent="0.3">
      <c r="E8087" s="136"/>
    </row>
    <row r="8088" spans="5:5" s="121" customFormat="1" ht="88.5" customHeight="1" x14ac:dyDescent="0.3">
      <c r="E8088" s="136"/>
    </row>
    <row r="8089" spans="5:5" s="121" customFormat="1" ht="88.5" customHeight="1" x14ac:dyDescent="0.3">
      <c r="E8089" s="136"/>
    </row>
    <row r="8090" spans="5:5" s="121" customFormat="1" ht="88.5" customHeight="1" x14ac:dyDescent="0.3">
      <c r="E8090" s="136"/>
    </row>
    <row r="8091" spans="5:5" s="121" customFormat="1" ht="88.5" customHeight="1" x14ac:dyDescent="0.3">
      <c r="E8091" s="136"/>
    </row>
    <row r="8092" spans="5:5" s="121" customFormat="1" ht="88.5" customHeight="1" x14ac:dyDescent="0.3">
      <c r="E8092" s="136"/>
    </row>
    <row r="8093" spans="5:5" s="121" customFormat="1" ht="88.5" customHeight="1" x14ac:dyDescent="0.3">
      <c r="E8093" s="136"/>
    </row>
    <row r="8094" spans="5:5" s="121" customFormat="1" ht="88.5" customHeight="1" x14ac:dyDescent="0.3">
      <c r="E8094" s="136"/>
    </row>
    <row r="8095" spans="5:5" s="121" customFormat="1" ht="88.5" customHeight="1" x14ac:dyDescent="0.3">
      <c r="E8095" s="136"/>
    </row>
    <row r="8096" spans="5:5" s="121" customFormat="1" ht="88.5" customHeight="1" x14ac:dyDescent="0.3">
      <c r="E8096" s="136"/>
    </row>
    <row r="8097" spans="5:5" s="121" customFormat="1" ht="88.5" customHeight="1" x14ac:dyDescent="0.3">
      <c r="E8097" s="136"/>
    </row>
    <row r="8098" spans="5:5" s="121" customFormat="1" ht="88.5" customHeight="1" x14ac:dyDescent="0.3">
      <c r="E8098" s="136"/>
    </row>
    <row r="8099" spans="5:5" s="121" customFormat="1" ht="88.5" customHeight="1" x14ac:dyDescent="0.3">
      <c r="E8099" s="136"/>
    </row>
    <row r="8100" spans="5:5" s="121" customFormat="1" ht="88.5" customHeight="1" x14ac:dyDescent="0.3">
      <c r="E8100" s="136"/>
    </row>
    <row r="8101" spans="5:5" s="121" customFormat="1" ht="88.5" customHeight="1" x14ac:dyDescent="0.3">
      <c r="E8101" s="136"/>
    </row>
    <row r="8102" spans="5:5" s="121" customFormat="1" ht="88.5" customHeight="1" x14ac:dyDescent="0.3">
      <c r="E8102" s="136"/>
    </row>
    <row r="8103" spans="5:5" s="121" customFormat="1" ht="88.5" customHeight="1" x14ac:dyDescent="0.3">
      <c r="E8103" s="136"/>
    </row>
    <row r="8104" spans="5:5" s="121" customFormat="1" ht="88.5" customHeight="1" x14ac:dyDescent="0.3">
      <c r="E8104" s="136"/>
    </row>
    <row r="8105" spans="5:5" s="121" customFormat="1" ht="88.5" customHeight="1" x14ac:dyDescent="0.3">
      <c r="E8105" s="136"/>
    </row>
    <row r="8106" spans="5:5" s="121" customFormat="1" ht="88.5" customHeight="1" x14ac:dyDescent="0.3">
      <c r="E8106" s="136"/>
    </row>
    <row r="8107" spans="5:5" s="121" customFormat="1" ht="88.5" customHeight="1" x14ac:dyDescent="0.3">
      <c r="E8107" s="136"/>
    </row>
    <row r="8108" spans="5:5" s="121" customFormat="1" ht="88.5" customHeight="1" x14ac:dyDescent="0.3">
      <c r="E8108" s="136"/>
    </row>
    <row r="8109" spans="5:5" s="121" customFormat="1" ht="88.5" customHeight="1" x14ac:dyDescent="0.3">
      <c r="E8109" s="136"/>
    </row>
    <row r="8110" spans="5:5" s="121" customFormat="1" ht="88.5" customHeight="1" x14ac:dyDescent="0.3">
      <c r="E8110" s="136"/>
    </row>
    <row r="8111" spans="5:5" s="121" customFormat="1" ht="88.5" customHeight="1" x14ac:dyDescent="0.3">
      <c r="E8111" s="136"/>
    </row>
    <row r="8112" spans="5:5" s="121" customFormat="1" ht="88.5" customHeight="1" x14ac:dyDescent="0.3">
      <c r="E8112" s="136"/>
    </row>
    <row r="8113" spans="5:5" s="121" customFormat="1" ht="88.5" customHeight="1" x14ac:dyDescent="0.3">
      <c r="E8113" s="136"/>
    </row>
    <row r="8114" spans="5:5" s="121" customFormat="1" ht="88.5" customHeight="1" x14ac:dyDescent="0.3">
      <c r="E8114" s="136"/>
    </row>
    <row r="8115" spans="5:5" s="121" customFormat="1" ht="88.5" customHeight="1" x14ac:dyDescent="0.3">
      <c r="E8115" s="136"/>
    </row>
    <row r="8116" spans="5:5" s="121" customFormat="1" ht="88.5" customHeight="1" x14ac:dyDescent="0.3">
      <c r="E8116" s="136"/>
    </row>
    <row r="8117" spans="5:5" s="121" customFormat="1" ht="88.5" customHeight="1" x14ac:dyDescent="0.3">
      <c r="E8117" s="136"/>
    </row>
    <row r="8118" spans="5:5" s="121" customFormat="1" ht="88.5" customHeight="1" x14ac:dyDescent="0.3">
      <c r="E8118" s="136"/>
    </row>
    <row r="8119" spans="5:5" s="121" customFormat="1" ht="88.5" customHeight="1" x14ac:dyDescent="0.3">
      <c r="E8119" s="136"/>
    </row>
    <row r="8120" spans="5:5" s="121" customFormat="1" ht="88.5" customHeight="1" x14ac:dyDescent="0.3">
      <c r="E8120" s="136"/>
    </row>
    <row r="8121" spans="5:5" s="121" customFormat="1" ht="88.5" customHeight="1" x14ac:dyDescent="0.3">
      <c r="E8121" s="136"/>
    </row>
    <row r="8122" spans="5:5" s="121" customFormat="1" ht="88.5" customHeight="1" x14ac:dyDescent="0.3">
      <c r="E8122" s="136"/>
    </row>
    <row r="8123" spans="5:5" s="121" customFormat="1" ht="88.5" customHeight="1" x14ac:dyDescent="0.3">
      <c r="E8123" s="136"/>
    </row>
    <row r="8124" spans="5:5" s="121" customFormat="1" ht="88.5" customHeight="1" x14ac:dyDescent="0.3">
      <c r="E8124" s="136"/>
    </row>
    <row r="8125" spans="5:5" s="121" customFormat="1" ht="88.5" customHeight="1" x14ac:dyDescent="0.3">
      <c r="E8125" s="136"/>
    </row>
    <row r="8126" spans="5:5" s="121" customFormat="1" ht="88.5" customHeight="1" x14ac:dyDescent="0.3">
      <c r="E8126" s="136"/>
    </row>
    <row r="8127" spans="5:5" s="121" customFormat="1" ht="88.5" customHeight="1" x14ac:dyDescent="0.3">
      <c r="E8127" s="136"/>
    </row>
    <row r="8128" spans="5:5" s="121" customFormat="1" ht="88.5" customHeight="1" x14ac:dyDescent="0.3">
      <c r="E8128" s="136"/>
    </row>
    <row r="8129" spans="5:5" s="121" customFormat="1" ht="88.5" customHeight="1" x14ac:dyDescent="0.3">
      <c r="E8129" s="136"/>
    </row>
    <row r="8130" spans="5:5" s="121" customFormat="1" ht="88.5" customHeight="1" x14ac:dyDescent="0.3">
      <c r="E8130" s="136"/>
    </row>
    <row r="8131" spans="5:5" s="121" customFormat="1" ht="88.5" customHeight="1" x14ac:dyDescent="0.3">
      <c r="E8131" s="136"/>
    </row>
    <row r="8132" spans="5:5" s="121" customFormat="1" ht="88.5" customHeight="1" x14ac:dyDescent="0.3">
      <c r="E8132" s="136"/>
    </row>
    <row r="8133" spans="5:5" s="121" customFormat="1" ht="88.5" customHeight="1" x14ac:dyDescent="0.3">
      <c r="E8133" s="136"/>
    </row>
    <row r="8134" spans="5:5" s="121" customFormat="1" ht="88.5" customHeight="1" x14ac:dyDescent="0.3">
      <c r="E8134" s="136"/>
    </row>
    <row r="8135" spans="5:5" s="121" customFormat="1" ht="88.5" customHeight="1" x14ac:dyDescent="0.3">
      <c r="E8135" s="136"/>
    </row>
    <row r="8136" spans="5:5" s="121" customFormat="1" ht="88.5" customHeight="1" x14ac:dyDescent="0.3">
      <c r="E8136" s="136"/>
    </row>
    <row r="8137" spans="5:5" s="121" customFormat="1" ht="88.5" customHeight="1" x14ac:dyDescent="0.3">
      <c r="E8137" s="136"/>
    </row>
    <row r="8138" spans="5:5" s="121" customFormat="1" ht="88.5" customHeight="1" x14ac:dyDescent="0.3">
      <c r="E8138" s="136"/>
    </row>
    <row r="8139" spans="5:5" s="121" customFormat="1" ht="88.5" customHeight="1" x14ac:dyDescent="0.3">
      <c r="E8139" s="136"/>
    </row>
    <row r="8140" spans="5:5" s="121" customFormat="1" ht="88.5" customHeight="1" x14ac:dyDescent="0.3">
      <c r="E8140" s="136"/>
    </row>
    <row r="8141" spans="5:5" s="121" customFormat="1" ht="88.5" customHeight="1" x14ac:dyDescent="0.3">
      <c r="E8141" s="136"/>
    </row>
    <row r="8142" spans="5:5" s="121" customFormat="1" ht="88.5" customHeight="1" x14ac:dyDescent="0.3">
      <c r="E8142" s="136"/>
    </row>
    <row r="8143" spans="5:5" s="121" customFormat="1" ht="88.5" customHeight="1" x14ac:dyDescent="0.3">
      <c r="E8143" s="136"/>
    </row>
    <row r="8144" spans="5:5" s="121" customFormat="1" ht="88.5" customHeight="1" x14ac:dyDescent="0.3">
      <c r="E8144" s="136"/>
    </row>
    <row r="8145" spans="5:5" s="121" customFormat="1" ht="88.5" customHeight="1" x14ac:dyDescent="0.3">
      <c r="E8145" s="136"/>
    </row>
    <row r="8146" spans="5:5" s="121" customFormat="1" ht="88.5" customHeight="1" x14ac:dyDescent="0.3">
      <c r="E8146" s="136"/>
    </row>
    <row r="8147" spans="5:5" s="121" customFormat="1" ht="88.5" customHeight="1" x14ac:dyDescent="0.3">
      <c r="E8147" s="136"/>
    </row>
    <row r="8148" spans="5:5" s="121" customFormat="1" ht="88.5" customHeight="1" x14ac:dyDescent="0.3">
      <c r="E8148" s="136"/>
    </row>
    <row r="8149" spans="5:5" s="121" customFormat="1" ht="88.5" customHeight="1" x14ac:dyDescent="0.3">
      <c r="E8149" s="136"/>
    </row>
    <row r="8150" spans="5:5" s="121" customFormat="1" ht="88.5" customHeight="1" x14ac:dyDescent="0.3">
      <c r="E8150" s="136"/>
    </row>
    <row r="8151" spans="5:5" s="121" customFormat="1" ht="88.5" customHeight="1" x14ac:dyDescent="0.3">
      <c r="E8151" s="136"/>
    </row>
    <row r="8152" spans="5:5" s="121" customFormat="1" ht="88.5" customHeight="1" x14ac:dyDescent="0.3">
      <c r="E8152" s="136"/>
    </row>
    <row r="8153" spans="5:5" s="121" customFormat="1" ht="88.5" customHeight="1" x14ac:dyDescent="0.3">
      <c r="E8153" s="136"/>
    </row>
    <row r="8154" spans="5:5" s="121" customFormat="1" ht="88.5" customHeight="1" x14ac:dyDescent="0.3">
      <c r="E8154" s="136"/>
    </row>
    <row r="8155" spans="5:5" s="121" customFormat="1" ht="88.5" customHeight="1" x14ac:dyDescent="0.3">
      <c r="E8155" s="136"/>
    </row>
    <row r="8156" spans="5:5" s="121" customFormat="1" ht="88.5" customHeight="1" x14ac:dyDescent="0.3">
      <c r="E8156" s="136"/>
    </row>
    <row r="8157" spans="5:5" s="121" customFormat="1" ht="88.5" customHeight="1" x14ac:dyDescent="0.3">
      <c r="E8157" s="136"/>
    </row>
    <row r="8158" spans="5:5" s="121" customFormat="1" ht="88.5" customHeight="1" x14ac:dyDescent="0.3">
      <c r="E8158" s="136"/>
    </row>
    <row r="8159" spans="5:5" s="121" customFormat="1" ht="88.5" customHeight="1" x14ac:dyDescent="0.3">
      <c r="E8159" s="136"/>
    </row>
    <row r="8160" spans="5:5" s="121" customFormat="1" ht="88.5" customHeight="1" x14ac:dyDescent="0.3">
      <c r="E8160" s="136"/>
    </row>
    <row r="8161" spans="5:5" s="121" customFormat="1" ht="88.5" customHeight="1" x14ac:dyDescent="0.3">
      <c r="E8161" s="136"/>
    </row>
    <row r="8162" spans="5:5" s="121" customFormat="1" ht="88.5" customHeight="1" x14ac:dyDescent="0.3">
      <c r="E8162" s="136"/>
    </row>
    <row r="8163" spans="5:5" s="121" customFormat="1" ht="88.5" customHeight="1" x14ac:dyDescent="0.3">
      <c r="E8163" s="136"/>
    </row>
    <row r="8164" spans="5:5" s="121" customFormat="1" ht="88.5" customHeight="1" x14ac:dyDescent="0.3">
      <c r="E8164" s="136"/>
    </row>
    <row r="8165" spans="5:5" s="121" customFormat="1" ht="88.5" customHeight="1" x14ac:dyDescent="0.3">
      <c r="E8165" s="136"/>
    </row>
    <row r="8166" spans="5:5" s="121" customFormat="1" ht="88.5" customHeight="1" x14ac:dyDescent="0.3">
      <c r="E8166" s="136"/>
    </row>
    <row r="8167" spans="5:5" s="121" customFormat="1" ht="88.5" customHeight="1" x14ac:dyDescent="0.3">
      <c r="E8167" s="136"/>
    </row>
    <row r="8168" spans="5:5" s="121" customFormat="1" ht="88.5" customHeight="1" x14ac:dyDescent="0.3">
      <c r="E8168" s="136"/>
    </row>
    <row r="8169" spans="5:5" s="121" customFormat="1" ht="88.5" customHeight="1" x14ac:dyDescent="0.3">
      <c r="E8169" s="136"/>
    </row>
    <row r="8170" spans="5:5" s="121" customFormat="1" ht="88.5" customHeight="1" x14ac:dyDescent="0.3">
      <c r="E8170" s="136"/>
    </row>
    <row r="8171" spans="5:5" s="121" customFormat="1" ht="88.5" customHeight="1" x14ac:dyDescent="0.3">
      <c r="E8171" s="136"/>
    </row>
    <row r="8172" spans="5:5" s="121" customFormat="1" ht="88.5" customHeight="1" x14ac:dyDescent="0.3">
      <c r="E8172" s="136"/>
    </row>
    <row r="8173" spans="5:5" s="121" customFormat="1" ht="88.5" customHeight="1" x14ac:dyDescent="0.3">
      <c r="E8173" s="136"/>
    </row>
    <row r="8174" spans="5:5" s="121" customFormat="1" ht="88.5" customHeight="1" x14ac:dyDescent="0.3">
      <c r="E8174" s="136"/>
    </row>
    <row r="8175" spans="5:5" s="121" customFormat="1" ht="88.5" customHeight="1" x14ac:dyDescent="0.3">
      <c r="E8175" s="136"/>
    </row>
    <row r="8176" spans="5:5" s="121" customFormat="1" ht="88.5" customHeight="1" x14ac:dyDescent="0.3">
      <c r="E8176" s="136"/>
    </row>
    <row r="8177" spans="5:5" s="121" customFormat="1" ht="88.5" customHeight="1" x14ac:dyDescent="0.3">
      <c r="E8177" s="136"/>
    </row>
    <row r="8178" spans="5:5" s="121" customFormat="1" ht="88.5" customHeight="1" x14ac:dyDescent="0.3">
      <c r="E8178" s="136"/>
    </row>
    <row r="8179" spans="5:5" s="121" customFormat="1" ht="88.5" customHeight="1" x14ac:dyDescent="0.3">
      <c r="E8179" s="136"/>
    </row>
    <row r="8180" spans="5:5" s="121" customFormat="1" ht="88.5" customHeight="1" x14ac:dyDescent="0.3">
      <c r="E8180" s="136"/>
    </row>
    <row r="8181" spans="5:5" s="121" customFormat="1" ht="88.5" customHeight="1" x14ac:dyDescent="0.3">
      <c r="E8181" s="136"/>
    </row>
    <row r="8182" spans="5:5" s="121" customFormat="1" ht="88.5" customHeight="1" x14ac:dyDescent="0.3">
      <c r="E8182" s="136"/>
    </row>
    <row r="8183" spans="5:5" s="121" customFormat="1" ht="88.5" customHeight="1" x14ac:dyDescent="0.3">
      <c r="E8183" s="136"/>
    </row>
    <row r="8184" spans="5:5" s="121" customFormat="1" ht="88.5" customHeight="1" x14ac:dyDescent="0.3">
      <c r="E8184" s="136"/>
    </row>
    <row r="8185" spans="5:5" s="121" customFormat="1" ht="88.5" customHeight="1" x14ac:dyDescent="0.3">
      <c r="E8185" s="136"/>
    </row>
    <row r="8186" spans="5:5" s="121" customFormat="1" ht="88.5" customHeight="1" x14ac:dyDescent="0.3">
      <c r="E8186" s="136"/>
    </row>
    <row r="8187" spans="5:5" s="121" customFormat="1" ht="88.5" customHeight="1" x14ac:dyDescent="0.3">
      <c r="E8187" s="136"/>
    </row>
    <row r="8188" spans="5:5" s="121" customFormat="1" ht="88.5" customHeight="1" x14ac:dyDescent="0.3">
      <c r="E8188" s="136"/>
    </row>
    <row r="8189" spans="5:5" s="121" customFormat="1" ht="88.5" customHeight="1" x14ac:dyDescent="0.3">
      <c r="E8189" s="136"/>
    </row>
    <row r="8190" spans="5:5" s="121" customFormat="1" ht="88.5" customHeight="1" x14ac:dyDescent="0.3">
      <c r="E8190" s="136"/>
    </row>
    <row r="8191" spans="5:5" s="121" customFormat="1" ht="88.5" customHeight="1" x14ac:dyDescent="0.3">
      <c r="E8191" s="136"/>
    </row>
    <row r="8192" spans="5:5" s="121" customFormat="1" ht="88.5" customHeight="1" x14ac:dyDescent="0.3">
      <c r="E8192" s="136"/>
    </row>
    <row r="8193" spans="5:5" s="121" customFormat="1" ht="88.5" customHeight="1" x14ac:dyDescent="0.3">
      <c r="E8193" s="136"/>
    </row>
    <row r="8194" spans="5:5" s="121" customFormat="1" ht="88.5" customHeight="1" x14ac:dyDescent="0.3">
      <c r="E8194" s="136"/>
    </row>
    <row r="8195" spans="5:5" s="121" customFormat="1" ht="88.5" customHeight="1" x14ac:dyDescent="0.3">
      <c r="E8195" s="136"/>
    </row>
    <row r="8196" spans="5:5" s="121" customFormat="1" ht="88.5" customHeight="1" x14ac:dyDescent="0.3">
      <c r="E8196" s="136"/>
    </row>
    <row r="8197" spans="5:5" s="121" customFormat="1" ht="88.5" customHeight="1" x14ac:dyDescent="0.3">
      <c r="E8197" s="136"/>
    </row>
    <row r="8198" spans="5:5" s="121" customFormat="1" ht="88.5" customHeight="1" x14ac:dyDescent="0.3">
      <c r="E8198" s="136"/>
    </row>
    <row r="8199" spans="5:5" s="121" customFormat="1" ht="88.5" customHeight="1" x14ac:dyDescent="0.3">
      <c r="E8199" s="136"/>
    </row>
    <row r="8200" spans="5:5" s="121" customFormat="1" ht="88.5" customHeight="1" x14ac:dyDescent="0.3">
      <c r="E8200" s="136"/>
    </row>
    <row r="8201" spans="5:5" s="121" customFormat="1" ht="88.5" customHeight="1" x14ac:dyDescent="0.3">
      <c r="E8201" s="136"/>
    </row>
    <row r="8202" spans="5:5" s="121" customFormat="1" ht="88.5" customHeight="1" x14ac:dyDescent="0.3">
      <c r="E8202" s="136"/>
    </row>
    <row r="8203" spans="5:5" s="121" customFormat="1" ht="88.5" customHeight="1" x14ac:dyDescent="0.3">
      <c r="E8203" s="136"/>
    </row>
    <row r="8204" spans="5:5" s="121" customFormat="1" ht="88.5" customHeight="1" x14ac:dyDescent="0.3">
      <c r="E8204" s="136"/>
    </row>
    <row r="8205" spans="5:5" s="121" customFormat="1" ht="88.5" customHeight="1" x14ac:dyDescent="0.3">
      <c r="E8205" s="136"/>
    </row>
    <row r="8206" spans="5:5" s="121" customFormat="1" ht="88.5" customHeight="1" x14ac:dyDescent="0.3">
      <c r="E8206" s="136"/>
    </row>
    <row r="8207" spans="5:5" s="121" customFormat="1" ht="88.5" customHeight="1" x14ac:dyDescent="0.3">
      <c r="E8207" s="136"/>
    </row>
    <row r="8208" spans="5:5" s="121" customFormat="1" ht="88.5" customHeight="1" x14ac:dyDescent="0.3">
      <c r="E8208" s="136"/>
    </row>
    <row r="8209" spans="5:5" s="121" customFormat="1" ht="88.5" customHeight="1" x14ac:dyDescent="0.3">
      <c r="E8209" s="136"/>
    </row>
    <row r="8210" spans="5:5" s="121" customFormat="1" ht="88.5" customHeight="1" x14ac:dyDescent="0.3">
      <c r="E8210" s="136"/>
    </row>
    <row r="8211" spans="5:5" s="121" customFormat="1" ht="88.5" customHeight="1" x14ac:dyDescent="0.3">
      <c r="E8211" s="136"/>
    </row>
    <row r="8212" spans="5:5" s="121" customFormat="1" ht="88.5" customHeight="1" x14ac:dyDescent="0.3">
      <c r="E8212" s="136"/>
    </row>
    <row r="8213" spans="5:5" s="121" customFormat="1" ht="88.5" customHeight="1" x14ac:dyDescent="0.3">
      <c r="E8213" s="136"/>
    </row>
    <row r="8214" spans="5:5" s="121" customFormat="1" ht="88.5" customHeight="1" x14ac:dyDescent="0.3">
      <c r="E8214" s="136"/>
    </row>
    <row r="8215" spans="5:5" s="121" customFormat="1" ht="88.5" customHeight="1" x14ac:dyDescent="0.3">
      <c r="E8215" s="136"/>
    </row>
    <row r="8216" spans="5:5" s="121" customFormat="1" ht="88.5" customHeight="1" x14ac:dyDescent="0.3">
      <c r="E8216" s="136"/>
    </row>
    <row r="8217" spans="5:5" s="121" customFormat="1" ht="88.5" customHeight="1" x14ac:dyDescent="0.3">
      <c r="E8217" s="136"/>
    </row>
    <row r="8218" spans="5:5" s="121" customFormat="1" ht="88.5" customHeight="1" x14ac:dyDescent="0.3">
      <c r="E8218" s="136"/>
    </row>
    <row r="8219" spans="5:5" s="121" customFormat="1" ht="88.5" customHeight="1" x14ac:dyDescent="0.3">
      <c r="E8219" s="136"/>
    </row>
    <row r="8220" spans="5:5" s="121" customFormat="1" ht="88.5" customHeight="1" x14ac:dyDescent="0.3">
      <c r="E8220" s="136"/>
    </row>
    <row r="8221" spans="5:5" s="121" customFormat="1" ht="88.5" customHeight="1" x14ac:dyDescent="0.3">
      <c r="E8221" s="136"/>
    </row>
    <row r="8222" spans="5:5" s="121" customFormat="1" ht="88.5" customHeight="1" x14ac:dyDescent="0.3">
      <c r="E8222" s="136"/>
    </row>
    <row r="8223" spans="5:5" s="121" customFormat="1" ht="88.5" customHeight="1" x14ac:dyDescent="0.3">
      <c r="E8223" s="136"/>
    </row>
    <row r="8224" spans="5:5" s="121" customFormat="1" ht="88.5" customHeight="1" x14ac:dyDescent="0.3">
      <c r="E8224" s="136"/>
    </row>
    <row r="8225" spans="5:5" s="121" customFormat="1" ht="88.5" customHeight="1" x14ac:dyDescent="0.3">
      <c r="E8225" s="136"/>
    </row>
    <row r="8226" spans="5:5" s="121" customFormat="1" ht="88.5" customHeight="1" x14ac:dyDescent="0.3">
      <c r="E8226" s="136"/>
    </row>
    <row r="8227" spans="5:5" s="121" customFormat="1" ht="88.5" customHeight="1" x14ac:dyDescent="0.3">
      <c r="E8227" s="136"/>
    </row>
    <row r="8228" spans="5:5" s="121" customFormat="1" ht="88.5" customHeight="1" x14ac:dyDescent="0.3">
      <c r="E8228" s="136"/>
    </row>
    <row r="8229" spans="5:5" s="121" customFormat="1" ht="88.5" customHeight="1" x14ac:dyDescent="0.3">
      <c r="E8229" s="136"/>
    </row>
    <row r="8230" spans="5:5" s="121" customFormat="1" ht="88.5" customHeight="1" x14ac:dyDescent="0.3">
      <c r="E8230" s="136"/>
    </row>
    <row r="8231" spans="5:5" s="121" customFormat="1" ht="88.5" customHeight="1" x14ac:dyDescent="0.3">
      <c r="E8231" s="136"/>
    </row>
    <row r="8232" spans="5:5" s="121" customFormat="1" ht="88.5" customHeight="1" x14ac:dyDescent="0.3">
      <c r="E8232" s="136"/>
    </row>
    <row r="8233" spans="5:5" s="121" customFormat="1" ht="88.5" customHeight="1" x14ac:dyDescent="0.3">
      <c r="E8233" s="136"/>
    </row>
    <row r="8234" spans="5:5" s="121" customFormat="1" ht="88.5" customHeight="1" x14ac:dyDescent="0.3">
      <c r="E8234" s="136"/>
    </row>
    <row r="8235" spans="5:5" s="121" customFormat="1" ht="88.5" customHeight="1" x14ac:dyDescent="0.3">
      <c r="E8235" s="136"/>
    </row>
    <row r="8236" spans="5:5" s="121" customFormat="1" ht="88.5" customHeight="1" x14ac:dyDescent="0.3">
      <c r="E8236" s="136"/>
    </row>
    <row r="8237" spans="5:5" s="121" customFormat="1" ht="88.5" customHeight="1" x14ac:dyDescent="0.3">
      <c r="E8237" s="136"/>
    </row>
    <row r="8238" spans="5:5" s="121" customFormat="1" ht="88.5" customHeight="1" x14ac:dyDescent="0.3">
      <c r="E8238" s="136"/>
    </row>
    <row r="8239" spans="5:5" s="121" customFormat="1" ht="88.5" customHeight="1" x14ac:dyDescent="0.3">
      <c r="E8239" s="136"/>
    </row>
    <row r="8240" spans="5:5" s="121" customFormat="1" ht="88.5" customHeight="1" x14ac:dyDescent="0.3">
      <c r="E8240" s="136"/>
    </row>
    <row r="8241" spans="5:5" s="121" customFormat="1" ht="88.5" customHeight="1" x14ac:dyDescent="0.3">
      <c r="E8241" s="136"/>
    </row>
    <row r="8242" spans="5:5" s="121" customFormat="1" ht="88.5" customHeight="1" x14ac:dyDescent="0.3">
      <c r="E8242" s="136"/>
    </row>
    <row r="8243" spans="5:5" s="121" customFormat="1" ht="88.5" customHeight="1" x14ac:dyDescent="0.3">
      <c r="E8243" s="136"/>
    </row>
    <row r="8244" spans="5:5" s="121" customFormat="1" ht="88.5" customHeight="1" x14ac:dyDescent="0.3">
      <c r="E8244" s="136"/>
    </row>
    <row r="8245" spans="5:5" s="121" customFormat="1" ht="88.5" customHeight="1" x14ac:dyDescent="0.3">
      <c r="E8245" s="136"/>
    </row>
    <row r="8246" spans="5:5" s="121" customFormat="1" ht="88.5" customHeight="1" x14ac:dyDescent="0.3">
      <c r="E8246" s="136"/>
    </row>
    <row r="8247" spans="5:5" s="121" customFormat="1" ht="88.5" customHeight="1" x14ac:dyDescent="0.3">
      <c r="E8247" s="136"/>
    </row>
    <row r="8248" spans="5:5" s="121" customFormat="1" ht="88.5" customHeight="1" x14ac:dyDescent="0.3">
      <c r="E8248" s="136"/>
    </row>
    <row r="8249" spans="5:5" s="121" customFormat="1" ht="88.5" customHeight="1" x14ac:dyDescent="0.3">
      <c r="E8249" s="136"/>
    </row>
    <row r="8250" spans="5:5" s="121" customFormat="1" ht="88.5" customHeight="1" x14ac:dyDescent="0.3">
      <c r="E8250" s="136"/>
    </row>
    <row r="8251" spans="5:5" s="121" customFormat="1" ht="88.5" customHeight="1" x14ac:dyDescent="0.3">
      <c r="E8251" s="136"/>
    </row>
    <row r="8252" spans="5:5" s="121" customFormat="1" ht="88.5" customHeight="1" x14ac:dyDescent="0.3">
      <c r="E8252" s="136"/>
    </row>
    <row r="8253" spans="5:5" s="121" customFormat="1" ht="88.5" customHeight="1" x14ac:dyDescent="0.3">
      <c r="E8253" s="136"/>
    </row>
    <row r="8254" spans="5:5" s="121" customFormat="1" ht="88.5" customHeight="1" x14ac:dyDescent="0.3">
      <c r="E8254" s="136"/>
    </row>
    <row r="8255" spans="5:5" s="121" customFormat="1" ht="88.5" customHeight="1" x14ac:dyDescent="0.3">
      <c r="E8255" s="136"/>
    </row>
    <row r="8256" spans="5:5" s="121" customFormat="1" ht="88.5" customHeight="1" x14ac:dyDescent="0.3">
      <c r="E8256" s="136"/>
    </row>
    <row r="8257" spans="5:5" s="121" customFormat="1" ht="88.5" customHeight="1" x14ac:dyDescent="0.3">
      <c r="E8257" s="136"/>
    </row>
    <row r="8258" spans="5:5" s="121" customFormat="1" ht="88.5" customHeight="1" x14ac:dyDescent="0.3">
      <c r="E8258" s="136"/>
    </row>
    <row r="8259" spans="5:5" s="121" customFormat="1" ht="88.5" customHeight="1" x14ac:dyDescent="0.3">
      <c r="E8259" s="136"/>
    </row>
    <row r="8260" spans="5:5" s="121" customFormat="1" ht="88.5" customHeight="1" x14ac:dyDescent="0.3">
      <c r="E8260" s="136"/>
    </row>
    <row r="8261" spans="5:5" s="121" customFormat="1" ht="88.5" customHeight="1" x14ac:dyDescent="0.3">
      <c r="E8261" s="136"/>
    </row>
    <row r="8262" spans="5:5" s="121" customFormat="1" ht="88.5" customHeight="1" x14ac:dyDescent="0.3">
      <c r="E8262" s="136"/>
    </row>
    <row r="8263" spans="5:5" s="121" customFormat="1" ht="88.5" customHeight="1" x14ac:dyDescent="0.3">
      <c r="E8263" s="136"/>
    </row>
    <row r="8264" spans="5:5" s="121" customFormat="1" ht="88.5" customHeight="1" x14ac:dyDescent="0.3">
      <c r="E8264" s="136"/>
    </row>
    <row r="8265" spans="5:5" s="121" customFormat="1" ht="88.5" customHeight="1" x14ac:dyDescent="0.3">
      <c r="E8265" s="136"/>
    </row>
    <row r="8266" spans="5:5" s="121" customFormat="1" ht="88.5" customHeight="1" x14ac:dyDescent="0.3">
      <c r="E8266" s="136"/>
    </row>
    <row r="8267" spans="5:5" s="121" customFormat="1" ht="88.5" customHeight="1" x14ac:dyDescent="0.3">
      <c r="E8267" s="136"/>
    </row>
    <row r="8268" spans="5:5" s="121" customFormat="1" ht="88.5" customHeight="1" x14ac:dyDescent="0.3">
      <c r="E8268" s="136"/>
    </row>
    <row r="8269" spans="5:5" s="121" customFormat="1" ht="88.5" customHeight="1" x14ac:dyDescent="0.3">
      <c r="E8269" s="136"/>
    </row>
    <row r="8270" spans="5:5" s="121" customFormat="1" ht="88.5" customHeight="1" x14ac:dyDescent="0.3">
      <c r="E8270" s="136"/>
    </row>
    <row r="8271" spans="5:5" s="121" customFormat="1" ht="88.5" customHeight="1" x14ac:dyDescent="0.3">
      <c r="E8271" s="136"/>
    </row>
    <row r="8272" spans="5:5" s="121" customFormat="1" ht="88.5" customHeight="1" x14ac:dyDescent="0.3">
      <c r="E8272" s="136"/>
    </row>
    <row r="8273" spans="5:5" s="121" customFormat="1" ht="88.5" customHeight="1" x14ac:dyDescent="0.3">
      <c r="E8273" s="136"/>
    </row>
    <row r="8274" spans="5:5" s="121" customFormat="1" ht="88.5" customHeight="1" x14ac:dyDescent="0.3">
      <c r="E8274" s="136"/>
    </row>
    <row r="8275" spans="5:5" s="121" customFormat="1" ht="88.5" customHeight="1" x14ac:dyDescent="0.3">
      <c r="E8275" s="136"/>
    </row>
    <row r="8276" spans="5:5" s="121" customFormat="1" ht="88.5" customHeight="1" x14ac:dyDescent="0.3">
      <c r="E8276" s="136"/>
    </row>
    <row r="8277" spans="5:5" s="121" customFormat="1" ht="88.5" customHeight="1" x14ac:dyDescent="0.3">
      <c r="E8277" s="136"/>
    </row>
    <row r="8278" spans="5:5" s="121" customFormat="1" ht="88.5" customHeight="1" x14ac:dyDescent="0.3">
      <c r="E8278" s="136"/>
    </row>
    <row r="8279" spans="5:5" s="121" customFormat="1" ht="88.5" customHeight="1" x14ac:dyDescent="0.3">
      <c r="E8279" s="136"/>
    </row>
    <row r="8280" spans="5:5" s="121" customFormat="1" ht="88.5" customHeight="1" x14ac:dyDescent="0.3">
      <c r="E8280" s="136"/>
    </row>
    <row r="8281" spans="5:5" s="121" customFormat="1" ht="88.5" customHeight="1" x14ac:dyDescent="0.3">
      <c r="E8281" s="136"/>
    </row>
    <row r="8282" spans="5:5" s="121" customFormat="1" ht="88.5" customHeight="1" x14ac:dyDescent="0.3">
      <c r="E8282" s="136"/>
    </row>
    <row r="8283" spans="5:5" s="121" customFormat="1" ht="88.5" customHeight="1" x14ac:dyDescent="0.3">
      <c r="E8283" s="136"/>
    </row>
    <row r="8284" spans="5:5" s="121" customFormat="1" ht="88.5" customHeight="1" x14ac:dyDescent="0.3">
      <c r="E8284" s="136"/>
    </row>
    <row r="8285" spans="5:5" s="121" customFormat="1" ht="88.5" customHeight="1" x14ac:dyDescent="0.3">
      <c r="E8285" s="136"/>
    </row>
    <row r="8286" spans="5:5" s="121" customFormat="1" ht="88.5" customHeight="1" x14ac:dyDescent="0.3">
      <c r="E8286" s="136"/>
    </row>
    <row r="8287" spans="5:5" s="121" customFormat="1" ht="88.5" customHeight="1" x14ac:dyDescent="0.3">
      <c r="E8287" s="136"/>
    </row>
    <row r="8288" spans="5:5" s="121" customFormat="1" ht="88.5" customHeight="1" x14ac:dyDescent="0.3">
      <c r="E8288" s="136"/>
    </row>
    <row r="8289" spans="5:5" s="121" customFormat="1" ht="88.5" customHeight="1" x14ac:dyDescent="0.3">
      <c r="E8289" s="136"/>
    </row>
    <row r="8290" spans="5:5" s="121" customFormat="1" ht="88.5" customHeight="1" x14ac:dyDescent="0.3">
      <c r="E8290" s="136"/>
    </row>
    <row r="8291" spans="5:5" s="121" customFormat="1" ht="88.5" customHeight="1" x14ac:dyDescent="0.3">
      <c r="E8291" s="136"/>
    </row>
    <row r="8292" spans="5:5" s="121" customFormat="1" ht="88.5" customHeight="1" x14ac:dyDescent="0.3">
      <c r="E8292" s="136"/>
    </row>
    <row r="8293" spans="5:5" s="121" customFormat="1" ht="88.5" customHeight="1" x14ac:dyDescent="0.3">
      <c r="E8293" s="136"/>
    </row>
    <row r="8294" spans="5:5" s="121" customFormat="1" ht="88.5" customHeight="1" x14ac:dyDescent="0.3">
      <c r="E8294" s="136"/>
    </row>
    <row r="8295" spans="5:5" s="121" customFormat="1" ht="88.5" customHeight="1" x14ac:dyDescent="0.3">
      <c r="E8295" s="136"/>
    </row>
    <row r="8296" spans="5:5" s="121" customFormat="1" ht="88.5" customHeight="1" x14ac:dyDescent="0.3">
      <c r="E8296" s="136"/>
    </row>
    <row r="8297" spans="5:5" s="121" customFormat="1" ht="88.5" customHeight="1" x14ac:dyDescent="0.3">
      <c r="E8297" s="136"/>
    </row>
    <row r="8298" spans="5:5" s="121" customFormat="1" ht="88.5" customHeight="1" x14ac:dyDescent="0.3">
      <c r="E8298" s="136"/>
    </row>
    <row r="8299" spans="5:5" s="121" customFormat="1" ht="88.5" customHeight="1" x14ac:dyDescent="0.3">
      <c r="E8299" s="136"/>
    </row>
    <row r="8300" spans="5:5" s="121" customFormat="1" ht="88.5" customHeight="1" x14ac:dyDescent="0.3">
      <c r="E8300" s="136"/>
    </row>
    <row r="8301" spans="5:5" s="121" customFormat="1" ht="88.5" customHeight="1" x14ac:dyDescent="0.3">
      <c r="E8301" s="136"/>
    </row>
    <row r="8302" spans="5:5" s="121" customFormat="1" ht="88.5" customHeight="1" x14ac:dyDescent="0.3">
      <c r="E8302" s="136"/>
    </row>
    <row r="8303" spans="5:5" s="121" customFormat="1" ht="88.5" customHeight="1" x14ac:dyDescent="0.3">
      <c r="E8303" s="136"/>
    </row>
    <row r="8304" spans="5:5" s="121" customFormat="1" ht="88.5" customHeight="1" x14ac:dyDescent="0.3">
      <c r="E8304" s="136"/>
    </row>
    <row r="8305" spans="5:5" s="121" customFormat="1" ht="88.5" customHeight="1" x14ac:dyDescent="0.3">
      <c r="E8305" s="136"/>
    </row>
    <row r="8306" spans="5:5" s="121" customFormat="1" ht="88.5" customHeight="1" x14ac:dyDescent="0.3">
      <c r="E8306" s="136"/>
    </row>
    <row r="8307" spans="5:5" s="121" customFormat="1" ht="88.5" customHeight="1" x14ac:dyDescent="0.3">
      <c r="E8307" s="136"/>
    </row>
    <row r="8308" spans="5:5" s="121" customFormat="1" ht="88.5" customHeight="1" x14ac:dyDescent="0.3">
      <c r="E8308" s="136"/>
    </row>
    <row r="8309" spans="5:5" s="121" customFormat="1" ht="88.5" customHeight="1" x14ac:dyDescent="0.3">
      <c r="E8309" s="136"/>
    </row>
    <row r="8310" spans="5:5" s="121" customFormat="1" ht="88.5" customHeight="1" x14ac:dyDescent="0.3">
      <c r="E8310" s="136"/>
    </row>
    <row r="8311" spans="5:5" s="121" customFormat="1" ht="88.5" customHeight="1" x14ac:dyDescent="0.3">
      <c r="E8311" s="136"/>
    </row>
    <row r="8312" spans="5:5" s="121" customFormat="1" ht="88.5" customHeight="1" x14ac:dyDescent="0.3">
      <c r="E8312" s="136"/>
    </row>
    <row r="8313" spans="5:5" s="121" customFormat="1" ht="88.5" customHeight="1" x14ac:dyDescent="0.3">
      <c r="E8313" s="136"/>
    </row>
    <row r="8314" spans="5:5" s="121" customFormat="1" ht="88.5" customHeight="1" x14ac:dyDescent="0.3">
      <c r="E8314" s="136"/>
    </row>
    <row r="8315" spans="5:5" s="121" customFormat="1" ht="88.5" customHeight="1" x14ac:dyDescent="0.3">
      <c r="E8315" s="136"/>
    </row>
    <row r="8316" spans="5:5" s="121" customFormat="1" ht="88.5" customHeight="1" x14ac:dyDescent="0.3">
      <c r="E8316" s="136"/>
    </row>
    <row r="8317" spans="5:5" s="121" customFormat="1" ht="88.5" customHeight="1" x14ac:dyDescent="0.3">
      <c r="E8317" s="136"/>
    </row>
    <row r="8318" spans="5:5" s="121" customFormat="1" ht="88.5" customHeight="1" x14ac:dyDescent="0.3">
      <c r="E8318" s="136"/>
    </row>
    <row r="8319" spans="5:5" s="121" customFormat="1" ht="88.5" customHeight="1" x14ac:dyDescent="0.3">
      <c r="E8319" s="136"/>
    </row>
    <row r="8320" spans="5:5" s="121" customFormat="1" ht="88.5" customHeight="1" x14ac:dyDescent="0.3">
      <c r="E8320" s="136"/>
    </row>
    <row r="8321" spans="5:5" s="121" customFormat="1" ht="88.5" customHeight="1" x14ac:dyDescent="0.3">
      <c r="E8321" s="136"/>
    </row>
    <row r="8322" spans="5:5" s="121" customFormat="1" ht="88.5" customHeight="1" x14ac:dyDescent="0.3">
      <c r="E8322" s="136"/>
    </row>
    <row r="8323" spans="5:5" s="121" customFormat="1" ht="88.5" customHeight="1" x14ac:dyDescent="0.3">
      <c r="E8323" s="136"/>
    </row>
    <row r="8324" spans="5:5" s="121" customFormat="1" ht="88.5" customHeight="1" x14ac:dyDescent="0.3">
      <c r="E8324" s="136"/>
    </row>
    <row r="8325" spans="5:5" s="121" customFormat="1" ht="88.5" customHeight="1" x14ac:dyDescent="0.3">
      <c r="E8325" s="136"/>
    </row>
    <row r="8326" spans="5:5" s="121" customFormat="1" ht="88.5" customHeight="1" x14ac:dyDescent="0.3">
      <c r="E8326" s="136"/>
    </row>
    <row r="8327" spans="5:5" s="121" customFormat="1" ht="88.5" customHeight="1" x14ac:dyDescent="0.3">
      <c r="E8327" s="136"/>
    </row>
    <row r="8328" spans="5:5" s="121" customFormat="1" ht="88.5" customHeight="1" x14ac:dyDescent="0.3">
      <c r="E8328" s="136"/>
    </row>
    <row r="8329" spans="5:5" s="121" customFormat="1" ht="88.5" customHeight="1" x14ac:dyDescent="0.3">
      <c r="E8329" s="136"/>
    </row>
    <row r="8330" spans="5:5" s="121" customFormat="1" ht="88.5" customHeight="1" x14ac:dyDescent="0.3">
      <c r="E8330" s="136"/>
    </row>
    <row r="8331" spans="5:5" s="121" customFormat="1" ht="88.5" customHeight="1" x14ac:dyDescent="0.3">
      <c r="E8331" s="136"/>
    </row>
    <row r="8332" spans="5:5" s="121" customFormat="1" ht="88.5" customHeight="1" x14ac:dyDescent="0.3">
      <c r="E8332" s="136"/>
    </row>
    <row r="8333" spans="5:5" s="121" customFormat="1" ht="88.5" customHeight="1" x14ac:dyDescent="0.3">
      <c r="E8333" s="136"/>
    </row>
    <row r="8334" spans="5:5" s="121" customFormat="1" ht="88.5" customHeight="1" x14ac:dyDescent="0.3">
      <c r="E8334" s="136"/>
    </row>
    <row r="8335" spans="5:5" s="121" customFormat="1" ht="88.5" customHeight="1" x14ac:dyDescent="0.3">
      <c r="E8335" s="136"/>
    </row>
    <row r="8336" spans="5:5" s="121" customFormat="1" ht="88.5" customHeight="1" x14ac:dyDescent="0.3">
      <c r="E8336" s="136"/>
    </row>
    <row r="8337" spans="5:5" s="121" customFormat="1" ht="88.5" customHeight="1" x14ac:dyDescent="0.3">
      <c r="E8337" s="136"/>
    </row>
    <row r="8338" spans="5:5" s="121" customFormat="1" ht="88.5" customHeight="1" x14ac:dyDescent="0.3">
      <c r="E8338" s="136"/>
    </row>
    <row r="8339" spans="5:5" s="121" customFormat="1" ht="88.5" customHeight="1" x14ac:dyDescent="0.3">
      <c r="E8339" s="136"/>
    </row>
    <row r="8340" spans="5:5" s="121" customFormat="1" ht="88.5" customHeight="1" x14ac:dyDescent="0.3">
      <c r="E8340" s="136"/>
    </row>
    <row r="8341" spans="5:5" s="121" customFormat="1" ht="88.5" customHeight="1" x14ac:dyDescent="0.3">
      <c r="E8341" s="136"/>
    </row>
    <row r="8342" spans="5:5" s="121" customFormat="1" ht="88.5" customHeight="1" x14ac:dyDescent="0.3">
      <c r="E8342" s="136"/>
    </row>
    <row r="8343" spans="5:5" s="121" customFormat="1" ht="88.5" customHeight="1" x14ac:dyDescent="0.3">
      <c r="E8343" s="136"/>
    </row>
    <row r="8344" spans="5:5" s="121" customFormat="1" ht="88.5" customHeight="1" x14ac:dyDescent="0.3">
      <c r="E8344" s="136"/>
    </row>
    <row r="8345" spans="5:5" s="121" customFormat="1" ht="88.5" customHeight="1" x14ac:dyDescent="0.3">
      <c r="E8345" s="136"/>
    </row>
    <row r="8346" spans="5:5" s="121" customFormat="1" ht="88.5" customHeight="1" x14ac:dyDescent="0.3">
      <c r="E8346" s="136"/>
    </row>
    <row r="8347" spans="5:5" s="121" customFormat="1" ht="88.5" customHeight="1" x14ac:dyDescent="0.3">
      <c r="E8347" s="136"/>
    </row>
    <row r="8348" spans="5:5" s="121" customFormat="1" ht="88.5" customHeight="1" x14ac:dyDescent="0.3">
      <c r="E8348" s="136"/>
    </row>
    <row r="8349" spans="5:5" s="121" customFormat="1" ht="88.5" customHeight="1" x14ac:dyDescent="0.3">
      <c r="E8349" s="136"/>
    </row>
    <row r="8350" spans="5:5" s="121" customFormat="1" ht="88.5" customHeight="1" x14ac:dyDescent="0.3">
      <c r="E8350" s="136"/>
    </row>
    <row r="8351" spans="5:5" s="121" customFormat="1" ht="88.5" customHeight="1" x14ac:dyDescent="0.3">
      <c r="E8351" s="136"/>
    </row>
    <row r="8352" spans="5:5" s="121" customFormat="1" ht="88.5" customHeight="1" x14ac:dyDescent="0.3">
      <c r="E8352" s="136"/>
    </row>
    <row r="8353" spans="5:5" s="121" customFormat="1" ht="88.5" customHeight="1" x14ac:dyDescent="0.3">
      <c r="E8353" s="136"/>
    </row>
    <row r="8354" spans="5:5" s="121" customFormat="1" ht="88.5" customHeight="1" x14ac:dyDescent="0.3">
      <c r="E8354" s="136"/>
    </row>
    <row r="8355" spans="5:5" s="121" customFormat="1" ht="88.5" customHeight="1" x14ac:dyDescent="0.3">
      <c r="E8355" s="136"/>
    </row>
    <row r="8356" spans="5:5" s="121" customFormat="1" ht="88.5" customHeight="1" x14ac:dyDescent="0.3">
      <c r="E8356" s="136"/>
    </row>
    <row r="8357" spans="5:5" s="121" customFormat="1" ht="88.5" customHeight="1" x14ac:dyDescent="0.3">
      <c r="E8357" s="136"/>
    </row>
    <row r="8358" spans="5:5" s="121" customFormat="1" ht="88.5" customHeight="1" x14ac:dyDescent="0.3">
      <c r="E8358" s="136"/>
    </row>
    <row r="8359" spans="5:5" s="121" customFormat="1" ht="88.5" customHeight="1" x14ac:dyDescent="0.3">
      <c r="E8359" s="136"/>
    </row>
    <row r="8360" spans="5:5" s="121" customFormat="1" ht="88.5" customHeight="1" x14ac:dyDescent="0.3">
      <c r="E8360" s="136"/>
    </row>
    <row r="8361" spans="5:5" s="121" customFormat="1" ht="88.5" customHeight="1" x14ac:dyDescent="0.3">
      <c r="E8361" s="136"/>
    </row>
    <row r="8362" spans="5:5" s="121" customFormat="1" ht="88.5" customHeight="1" x14ac:dyDescent="0.3">
      <c r="E8362" s="136"/>
    </row>
    <row r="8363" spans="5:5" s="121" customFormat="1" ht="88.5" customHeight="1" x14ac:dyDescent="0.3">
      <c r="E8363" s="136"/>
    </row>
    <row r="8364" spans="5:5" s="121" customFormat="1" ht="88.5" customHeight="1" x14ac:dyDescent="0.3">
      <c r="E8364" s="136"/>
    </row>
    <row r="8365" spans="5:5" s="121" customFormat="1" ht="88.5" customHeight="1" x14ac:dyDescent="0.3">
      <c r="E8365" s="136"/>
    </row>
    <row r="8366" spans="5:5" s="121" customFormat="1" ht="88.5" customHeight="1" x14ac:dyDescent="0.3">
      <c r="E8366" s="136"/>
    </row>
    <row r="8367" spans="5:5" s="121" customFormat="1" ht="88.5" customHeight="1" x14ac:dyDescent="0.3">
      <c r="E8367" s="136"/>
    </row>
    <row r="8368" spans="5:5" s="121" customFormat="1" ht="88.5" customHeight="1" x14ac:dyDescent="0.3">
      <c r="E8368" s="136"/>
    </row>
    <row r="8369" spans="5:5" s="121" customFormat="1" ht="88.5" customHeight="1" x14ac:dyDescent="0.3">
      <c r="E8369" s="136"/>
    </row>
    <row r="8370" spans="5:5" s="121" customFormat="1" ht="88.5" customHeight="1" x14ac:dyDescent="0.3">
      <c r="E8370" s="136"/>
    </row>
    <row r="8371" spans="5:5" s="121" customFormat="1" ht="88.5" customHeight="1" x14ac:dyDescent="0.3">
      <c r="E8371" s="136"/>
    </row>
    <row r="8372" spans="5:5" s="121" customFormat="1" ht="88.5" customHeight="1" x14ac:dyDescent="0.3">
      <c r="E8372" s="136"/>
    </row>
    <row r="8373" spans="5:5" s="121" customFormat="1" ht="88.5" customHeight="1" x14ac:dyDescent="0.3">
      <c r="E8373" s="136"/>
    </row>
    <row r="8374" spans="5:5" s="121" customFormat="1" ht="88.5" customHeight="1" x14ac:dyDescent="0.3">
      <c r="E8374" s="136"/>
    </row>
    <row r="8375" spans="5:5" s="121" customFormat="1" ht="88.5" customHeight="1" x14ac:dyDescent="0.3">
      <c r="E8375" s="136"/>
    </row>
    <row r="8376" spans="5:5" s="121" customFormat="1" ht="88.5" customHeight="1" x14ac:dyDescent="0.3">
      <c r="E8376" s="136"/>
    </row>
    <row r="8377" spans="5:5" s="121" customFormat="1" ht="88.5" customHeight="1" x14ac:dyDescent="0.3">
      <c r="E8377" s="136"/>
    </row>
    <row r="8378" spans="5:5" s="121" customFormat="1" ht="88.5" customHeight="1" x14ac:dyDescent="0.3">
      <c r="E8378" s="136"/>
    </row>
    <row r="8379" spans="5:5" s="121" customFormat="1" ht="88.5" customHeight="1" x14ac:dyDescent="0.3">
      <c r="E8379" s="136"/>
    </row>
    <row r="8380" spans="5:5" s="121" customFormat="1" ht="88.5" customHeight="1" x14ac:dyDescent="0.3">
      <c r="E8380" s="136"/>
    </row>
    <row r="8381" spans="5:5" s="121" customFormat="1" ht="88.5" customHeight="1" x14ac:dyDescent="0.3">
      <c r="E8381" s="136"/>
    </row>
    <row r="8382" spans="5:5" s="121" customFormat="1" ht="88.5" customHeight="1" x14ac:dyDescent="0.3">
      <c r="E8382" s="136"/>
    </row>
    <row r="8383" spans="5:5" s="121" customFormat="1" ht="88.5" customHeight="1" x14ac:dyDescent="0.3">
      <c r="E8383" s="136"/>
    </row>
    <row r="8384" spans="5:5" s="121" customFormat="1" ht="88.5" customHeight="1" x14ac:dyDescent="0.3">
      <c r="E8384" s="136"/>
    </row>
    <row r="8385" spans="5:5" s="121" customFormat="1" ht="88.5" customHeight="1" x14ac:dyDescent="0.3">
      <c r="E8385" s="136"/>
    </row>
    <row r="8386" spans="5:5" s="121" customFormat="1" ht="88.5" customHeight="1" x14ac:dyDescent="0.3">
      <c r="E8386" s="136"/>
    </row>
    <row r="8387" spans="5:5" s="121" customFormat="1" ht="88.5" customHeight="1" x14ac:dyDescent="0.3">
      <c r="E8387" s="136"/>
    </row>
    <row r="8388" spans="5:5" s="121" customFormat="1" ht="88.5" customHeight="1" x14ac:dyDescent="0.3">
      <c r="E8388" s="136"/>
    </row>
    <row r="8389" spans="5:5" s="121" customFormat="1" ht="88.5" customHeight="1" x14ac:dyDescent="0.3">
      <c r="E8389" s="136"/>
    </row>
    <row r="8390" spans="5:5" s="121" customFormat="1" ht="88.5" customHeight="1" x14ac:dyDescent="0.3">
      <c r="E8390" s="136"/>
    </row>
    <row r="8391" spans="5:5" s="121" customFormat="1" ht="88.5" customHeight="1" x14ac:dyDescent="0.3">
      <c r="E8391" s="136"/>
    </row>
    <row r="8392" spans="5:5" s="121" customFormat="1" ht="88.5" customHeight="1" x14ac:dyDescent="0.3">
      <c r="E8392" s="136"/>
    </row>
    <row r="8393" spans="5:5" s="121" customFormat="1" ht="88.5" customHeight="1" x14ac:dyDescent="0.3">
      <c r="E8393" s="136"/>
    </row>
    <row r="8394" spans="5:5" s="121" customFormat="1" ht="88.5" customHeight="1" x14ac:dyDescent="0.3">
      <c r="E8394" s="136"/>
    </row>
    <row r="8395" spans="5:5" s="121" customFormat="1" ht="88.5" customHeight="1" x14ac:dyDescent="0.3">
      <c r="E8395" s="136"/>
    </row>
    <row r="8396" spans="5:5" s="121" customFormat="1" ht="88.5" customHeight="1" x14ac:dyDescent="0.3">
      <c r="E8396" s="136"/>
    </row>
    <row r="8397" spans="5:5" s="121" customFormat="1" ht="88.5" customHeight="1" x14ac:dyDescent="0.3">
      <c r="E8397" s="136"/>
    </row>
    <row r="8398" spans="5:5" s="121" customFormat="1" ht="88.5" customHeight="1" x14ac:dyDescent="0.3">
      <c r="E8398" s="136"/>
    </row>
    <row r="8399" spans="5:5" s="121" customFormat="1" ht="88.5" customHeight="1" x14ac:dyDescent="0.3">
      <c r="E8399" s="136"/>
    </row>
    <row r="8400" spans="5:5" s="121" customFormat="1" ht="88.5" customHeight="1" x14ac:dyDescent="0.3">
      <c r="E8400" s="136"/>
    </row>
    <row r="8401" spans="5:5" s="121" customFormat="1" ht="88.5" customHeight="1" x14ac:dyDescent="0.3">
      <c r="E8401" s="136"/>
    </row>
    <row r="8402" spans="5:5" s="121" customFormat="1" ht="88.5" customHeight="1" x14ac:dyDescent="0.3">
      <c r="E8402" s="136"/>
    </row>
    <row r="8403" spans="5:5" s="121" customFormat="1" ht="88.5" customHeight="1" x14ac:dyDescent="0.3">
      <c r="E8403" s="136"/>
    </row>
    <row r="8404" spans="5:5" s="121" customFormat="1" ht="88.5" customHeight="1" x14ac:dyDescent="0.3">
      <c r="E8404" s="136"/>
    </row>
    <row r="8405" spans="5:5" s="121" customFormat="1" ht="88.5" customHeight="1" x14ac:dyDescent="0.3">
      <c r="E8405" s="136"/>
    </row>
    <row r="8406" spans="5:5" s="121" customFormat="1" ht="88.5" customHeight="1" x14ac:dyDescent="0.3">
      <c r="E8406" s="136"/>
    </row>
    <row r="8407" spans="5:5" s="121" customFormat="1" ht="88.5" customHeight="1" x14ac:dyDescent="0.3">
      <c r="E8407" s="136"/>
    </row>
    <row r="8408" spans="5:5" s="121" customFormat="1" ht="88.5" customHeight="1" x14ac:dyDescent="0.3">
      <c r="E8408" s="136"/>
    </row>
    <row r="8409" spans="5:5" s="121" customFormat="1" ht="88.5" customHeight="1" x14ac:dyDescent="0.3">
      <c r="E8409" s="136"/>
    </row>
    <row r="8410" spans="5:5" s="121" customFormat="1" ht="88.5" customHeight="1" x14ac:dyDescent="0.3">
      <c r="E8410" s="136"/>
    </row>
    <row r="8411" spans="5:5" s="121" customFormat="1" ht="88.5" customHeight="1" x14ac:dyDescent="0.3">
      <c r="E8411" s="136"/>
    </row>
    <row r="8412" spans="5:5" s="121" customFormat="1" ht="88.5" customHeight="1" x14ac:dyDescent="0.3">
      <c r="E8412" s="136"/>
    </row>
    <row r="8413" spans="5:5" s="121" customFormat="1" ht="88.5" customHeight="1" x14ac:dyDescent="0.3">
      <c r="E8413" s="136"/>
    </row>
    <row r="8414" spans="5:5" s="121" customFormat="1" ht="88.5" customHeight="1" x14ac:dyDescent="0.3">
      <c r="E8414" s="136"/>
    </row>
    <row r="8415" spans="5:5" s="121" customFormat="1" ht="88.5" customHeight="1" x14ac:dyDescent="0.3">
      <c r="E8415" s="136"/>
    </row>
    <row r="8416" spans="5:5" s="121" customFormat="1" ht="88.5" customHeight="1" x14ac:dyDescent="0.3">
      <c r="E8416" s="136"/>
    </row>
    <row r="8417" spans="5:5" s="121" customFormat="1" ht="88.5" customHeight="1" x14ac:dyDescent="0.3">
      <c r="E8417" s="136"/>
    </row>
    <row r="8418" spans="5:5" s="121" customFormat="1" ht="88.5" customHeight="1" x14ac:dyDescent="0.3">
      <c r="E8418" s="136"/>
    </row>
    <row r="8419" spans="5:5" s="121" customFormat="1" ht="88.5" customHeight="1" x14ac:dyDescent="0.3">
      <c r="E8419" s="136"/>
    </row>
    <row r="8420" spans="5:5" s="121" customFormat="1" ht="88.5" customHeight="1" x14ac:dyDescent="0.3">
      <c r="E8420" s="136"/>
    </row>
    <row r="8421" spans="5:5" s="121" customFormat="1" ht="88.5" customHeight="1" x14ac:dyDescent="0.3">
      <c r="E8421" s="136"/>
    </row>
    <row r="8422" spans="5:5" s="121" customFormat="1" ht="88.5" customHeight="1" x14ac:dyDescent="0.3">
      <c r="E8422" s="136"/>
    </row>
    <row r="8423" spans="5:5" s="121" customFormat="1" ht="88.5" customHeight="1" x14ac:dyDescent="0.3">
      <c r="E8423" s="136"/>
    </row>
    <row r="8424" spans="5:5" s="121" customFormat="1" ht="88.5" customHeight="1" x14ac:dyDescent="0.3">
      <c r="E8424" s="136"/>
    </row>
    <row r="8425" spans="5:5" s="121" customFormat="1" ht="88.5" customHeight="1" x14ac:dyDescent="0.3">
      <c r="E8425" s="136"/>
    </row>
    <row r="8426" spans="5:5" s="121" customFormat="1" ht="88.5" customHeight="1" x14ac:dyDescent="0.3">
      <c r="E8426" s="136"/>
    </row>
    <row r="8427" spans="5:5" s="121" customFormat="1" ht="88.5" customHeight="1" x14ac:dyDescent="0.3">
      <c r="E8427" s="136"/>
    </row>
    <row r="8428" spans="5:5" s="121" customFormat="1" ht="88.5" customHeight="1" x14ac:dyDescent="0.3">
      <c r="E8428" s="136"/>
    </row>
    <row r="8429" spans="5:5" s="121" customFormat="1" ht="88.5" customHeight="1" x14ac:dyDescent="0.3">
      <c r="E8429" s="136"/>
    </row>
    <row r="8430" spans="5:5" s="121" customFormat="1" ht="88.5" customHeight="1" x14ac:dyDescent="0.3">
      <c r="E8430" s="136"/>
    </row>
    <row r="8431" spans="5:5" s="121" customFormat="1" ht="88.5" customHeight="1" x14ac:dyDescent="0.3">
      <c r="E8431" s="136"/>
    </row>
    <row r="8432" spans="5:5" s="121" customFormat="1" ht="88.5" customHeight="1" x14ac:dyDescent="0.3">
      <c r="E8432" s="136"/>
    </row>
    <row r="8433" spans="5:5" s="121" customFormat="1" ht="88.5" customHeight="1" x14ac:dyDescent="0.3">
      <c r="E8433" s="136"/>
    </row>
    <row r="8434" spans="5:5" s="121" customFormat="1" ht="88.5" customHeight="1" x14ac:dyDescent="0.3">
      <c r="E8434" s="136"/>
    </row>
    <row r="8435" spans="5:5" s="121" customFormat="1" ht="88.5" customHeight="1" x14ac:dyDescent="0.3">
      <c r="E8435" s="136"/>
    </row>
    <row r="8436" spans="5:5" s="121" customFormat="1" ht="88.5" customHeight="1" x14ac:dyDescent="0.3">
      <c r="E8436" s="136"/>
    </row>
    <row r="8437" spans="5:5" s="121" customFormat="1" ht="88.5" customHeight="1" x14ac:dyDescent="0.3">
      <c r="E8437" s="136"/>
    </row>
    <row r="8438" spans="5:5" s="121" customFormat="1" ht="88.5" customHeight="1" x14ac:dyDescent="0.3">
      <c r="E8438" s="136"/>
    </row>
    <row r="8439" spans="5:5" s="121" customFormat="1" ht="88.5" customHeight="1" x14ac:dyDescent="0.3">
      <c r="E8439" s="136"/>
    </row>
    <row r="8440" spans="5:5" s="121" customFormat="1" ht="88.5" customHeight="1" x14ac:dyDescent="0.3">
      <c r="E8440" s="136"/>
    </row>
    <row r="8441" spans="5:5" s="121" customFormat="1" ht="88.5" customHeight="1" x14ac:dyDescent="0.3">
      <c r="E8441" s="136"/>
    </row>
    <row r="8442" spans="5:5" s="121" customFormat="1" ht="88.5" customHeight="1" x14ac:dyDescent="0.3">
      <c r="E8442" s="136"/>
    </row>
    <row r="8443" spans="5:5" s="121" customFormat="1" ht="88.5" customHeight="1" x14ac:dyDescent="0.3">
      <c r="E8443" s="136"/>
    </row>
    <row r="8444" spans="5:5" s="121" customFormat="1" ht="88.5" customHeight="1" x14ac:dyDescent="0.3">
      <c r="E8444" s="136"/>
    </row>
    <row r="8445" spans="5:5" s="121" customFormat="1" ht="88.5" customHeight="1" x14ac:dyDescent="0.3">
      <c r="E8445" s="136"/>
    </row>
    <row r="8446" spans="5:5" s="121" customFormat="1" ht="88.5" customHeight="1" x14ac:dyDescent="0.3">
      <c r="E8446" s="136"/>
    </row>
    <row r="8447" spans="5:5" s="121" customFormat="1" ht="88.5" customHeight="1" x14ac:dyDescent="0.3">
      <c r="E8447" s="136"/>
    </row>
    <row r="8448" spans="5:5" s="121" customFormat="1" ht="88.5" customHeight="1" x14ac:dyDescent="0.3">
      <c r="E8448" s="136"/>
    </row>
    <row r="8449" spans="5:5" s="121" customFormat="1" ht="88.5" customHeight="1" x14ac:dyDescent="0.3">
      <c r="E8449" s="136"/>
    </row>
    <row r="8450" spans="5:5" s="121" customFormat="1" ht="88.5" customHeight="1" x14ac:dyDescent="0.3">
      <c r="E8450" s="136"/>
    </row>
    <row r="8451" spans="5:5" s="121" customFormat="1" ht="88.5" customHeight="1" x14ac:dyDescent="0.3">
      <c r="E8451" s="136"/>
    </row>
    <row r="8452" spans="5:5" s="121" customFormat="1" ht="88.5" customHeight="1" x14ac:dyDescent="0.3">
      <c r="E8452" s="136"/>
    </row>
    <row r="8453" spans="5:5" s="121" customFormat="1" ht="88.5" customHeight="1" x14ac:dyDescent="0.3">
      <c r="E8453" s="136"/>
    </row>
    <row r="8454" spans="5:5" s="121" customFormat="1" ht="88.5" customHeight="1" x14ac:dyDescent="0.3">
      <c r="E8454" s="136"/>
    </row>
    <row r="8455" spans="5:5" s="121" customFormat="1" ht="88.5" customHeight="1" x14ac:dyDescent="0.3">
      <c r="E8455" s="136"/>
    </row>
    <row r="8456" spans="5:5" s="121" customFormat="1" ht="88.5" customHeight="1" x14ac:dyDescent="0.3">
      <c r="E8456" s="136"/>
    </row>
    <row r="8457" spans="5:5" s="121" customFormat="1" ht="88.5" customHeight="1" x14ac:dyDescent="0.3">
      <c r="E8457" s="136"/>
    </row>
    <row r="8458" spans="5:5" s="121" customFormat="1" ht="88.5" customHeight="1" x14ac:dyDescent="0.3">
      <c r="E8458" s="136"/>
    </row>
    <row r="8459" spans="5:5" s="121" customFormat="1" ht="88.5" customHeight="1" x14ac:dyDescent="0.3">
      <c r="E8459" s="136"/>
    </row>
    <row r="8460" spans="5:5" s="121" customFormat="1" ht="88.5" customHeight="1" x14ac:dyDescent="0.3">
      <c r="E8460" s="136"/>
    </row>
    <row r="8461" spans="5:5" s="121" customFormat="1" ht="88.5" customHeight="1" x14ac:dyDescent="0.3">
      <c r="E8461" s="136"/>
    </row>
    <row r="8462" spans="5:5" s="121" customFormat="1" ht="88.5" customHeight="1" x14ac:dyDescent="0.3">
      <c r="E8462" s="136"/>
    </row>
    <row r="8463" spans="5:5" s="121" customFormat="1" ht="88.5" customHeight="1" x14ac:dyDescent="0.3">
      <c r="E8463" s="136"/>
    </row>
    <row r="8464" spans="5:5" s="121" customFormat="1" ht="88.5" customHeight="1" x14ac:dyDescent="0.3">
      <c r="E8464" s="136"/>
    </row>
    <row r="8465" spans="5:5" s="121" customFormat="1" ht="88.5" customHeight="1" x14ac:dyDescent="0.3">
      <c r="E8465" s="136"/>
    </row>
    <row r="8466" spans="5:5" s="121" customFormat="1" ht="88.5" customHeight="1" x14ac:dyDescent="0.3">
      <c r="E8466" s="136"/>
    </row>
    <row r="8467" spans="5:5" s="121" customFormat="1" ht="88.5" customHeight="1" x14ac:dyDescent="0.3">
      <c r="E8467" s="136"/>
    </row>
    <row r="8468" spans="5:5" s="121" customFormat="1" ht="88.5" customHeight="1" x14ac:dyDescent="0.3">
      <c r="E8468" s="136"/>
    </row>
    <row r="8469" spans="5:5" s="121" customFormat="1" ht="88.5" customHeight="1" x14ac:dyDescent="0.3">
      <c r="E8469" s="136"/>
    </row>
    <row r="8470" spans="5:5" s="121" customFormat="1" ht="88.5" customHeight="1" x14ac:dyDescent="0.3">
      <c r="E8470" s="136"/>
    </row>
    <row r="8471" spans="5:5" s="121" customFormat="1" ht="88.5" customHeight="1" x14ac:dyDescent="0.3">
      <c r="E8471" s="136"/>
    </row>
    <row r="8472" spans="5:5" s="121" customFormat="1" ht="88.5" customHeight="1" x14ac:dyDescent="0.3">
      <c r="E8472" s="136"/>
    </row>
    <row r="8473" spans="5:5" s="121" customFormat="1" ht="88.5" customHeight="1" x14ac:dyDescent="0.3">
      <c r="E8473" s="136"/>
    </row>
    <row r="8474" spans="5:5" s="121" customFormat="1" ht="88.5" customHeight="1" x14ac:dyDescent="0.3">
      <c r="E8474" s="136"/>
    </row>
    <row r="8475" spans="5:5" s="121" customFormat="1" ht="88.5" customHeight="1" x14ac:dyDescent="0.3">
      <c r="E8475" s="136"/>
    </row>
    <row r="8476" spans="5:5" s="121" customFormat="1" ht="88.5" customHeight="1" x14ac:dyDescent="0.3">
      <c r="E8476" s="136"/>
    </row>
    <row r="8477" spans="5:5" s="121" customFormat="1" ht="88.5" customHeight="1" x14ac:dyDescent="0.3">
      <c r="E8477" s="136"/>
    </row>
    <row r="8478" spans="5:5" s="121" customFormat="1" ht="88.5" customHeight="1" x14ac:dyDescent="0.3">
      <c r="E8478" s="136"/>
    </row>
    <row r="8479" spans="5:5" s="121" customFormat="1" ht="88.5" customHeight="1" x14ac:dyDescent="0.3">
      <c r="E8479" s="136"/>
    </row>
    <row r="8480" spans="5:5" s="121" customFormat="1" ht="88.5" customHeight="1" x14ac:dyDescent="0.3">
      <c r="E8480" s="136"/>
    </row>
    <row r="8481" spans="5:5" s="121" customFormat="1" ht="88.5" customHeight="1" x14ac:dyDescent="0.3">
      <c r="E8481" s="136"/>
    </row>
    <row r="8482" spans="5:5" s="121" customFormat="1" ht="88.5" customHeight="1" x14ac:dyDescent="0.3">
      <c r="E8482" s="136"/>
    </row>
    <row r="8483" spans="5:5" s="121" customFormat="1" ht="88.5" customHeight="1" x14ac:dyDescent="0.3">
      <c r="E8483" s="136"/>
    </row>
    <row r="8484" spans="5:5" s="121" customFormat="1" ht="88.5" customHeight="1" x14ac:dyDescent="0.3">
      <c r="E8484" s="136"/>
    </row>
    <row r="8485" spans="5:5" s="121" customFormat="1" ht="88.5" customHeight="1" x14ac:dyDescent="0.3">
      <c r="E8485" s="136"/>
    </row>
    <row r="8486" spans="5:5" s="121" customFormat="1" ht="88.5" customHeight="1" x14ac:dyDescent="0.3">
      <c r="E8486" s="136"/>
    </row>
    <row r="8487" spans="5:5" s="121" customFormat="1" ht="88.5" customHeight="1" x14ac:dyDescent="0.3">
      <c r="E8487" s="136"/>
    </row>
    <row r="8488" spans="5:5" s="121" customFormat="1" ht="88.5" customHeight="1" x14ac:dyDescent="0.3">
      <c r="E8488" s="136"/>
    </row>
    <row r="8489" spans="5:5" s="121" customFormat="1" ht="88.5" customHeight="1" x14ac:dyDescent="0.3">
      <c r="E8489" s="136"/>
    </row>
    <row r="8490" spans="5:5" s="121" customFormat="1" ht="88.5" customHeight="1" x14ac:dyDescent="0.3">
      <c r="E8490" s="136"/>
    </row>
    <row r="8491" spans="5:5" s="121" customFormat="1" ht="88.5" customHeight="1" x14ac:dyDescent="0.3">
      <c r="E8491" s="136"/>
    </row>
    <row r="8492" spans="5:5" s="121" customFormat="1" ht="88.5" customHeight="1" x14ac:dyDescent="0.3">
      <c r="E8492" s="136"/>
    </row>
    <row r="8493" spans="5:5" s="121" customFormat="1" ht="88.5" customHeight="1" x14ac:dyDescent="0.3">
      <c r="E8493" s="136"/>
    </row>
    <row r="8494" spans="5:5" s="121" customFormat="1" ht="88.5" customHeight="1" x14ac:dyDescent="0.3">
      <c r="E8494" s="136"/>
    </row>
    <row r="8495" spans="5:5" s="121" customFormat="1" ht="88.5" customHeight="1" x14ac:dyDescent="0.3">
      <c r="E8495" s="136"/>
    </row>
    <row r="8496" spans="5:5" s="121" customFormat="1" ht="88.5" customHeight="1" x14ac:dyDescent="0.3">
      <c r="E8496" s="136"/>
    </row>
    <row r="8497" spans="5:5" s="121" customFormat="1" ht="88.5" customHeight="1" x14ac:dyDescent="0.3">
      <c r="E8497" s="136"/>
    </row>
    <row r="8498" spans="5:5" s="121" customFormat="1" ht="88.5" customHeight="1" x14ac:dyDescent="0.3">
      <c r="E8498" s="136"/>
    </row>
    <row r="8499" spans="5:5" s="121" customFormat="1" ht="88.5" customHeight="1" x14ac:dyDescent="0.3">
      <c r="E8499" s="136"/>
    </row>
    <row r="8500" spans="5:5" s="121" customFormat="1" ht="88.5" customHeight="1" x14ac:dyDescent="0.3">
      <c r="E8500" s="136"/>
    </row>
    <row r="8501" spans="5:5" s="121" customFormat="1" ht="88.5" customHeight="1" x14ac:dyDescent="0.3">
      <c r="E8501" s="136"/>
    </row>
    <row r="8502" spans="5:5" s="121" customFormat="1" ht="88.5" customHeight="1" x14ac:dyDescent="0.3">
      <c r="E8502" s="136"/>
    </row>
    <row r="8503" spans="5:5" s="121" customFormat="1" ht="88.5" customHeight="1" x14ac:dyDescent="0.3">
      <c r="E8503" s="136"/>
    </row>
    <row r="8504" spans="5:5" s="121" customFormat="1" ht="88.5" customHeight="1" x14ac:dyDescent="0.3">
      <c r="E8504" s="136"/>
    </row>
    <row r="8505" spans="5:5" s="121" customFormat="1" ht="88.5" customHeight="1" x14ac:dyDescent="0.3">
      <c r="E8505" s="136"/>
    </row>
    <row r="8506" spans="5:5" s="121" customFormat="1" ht="88.5" customHeight="1" x14ac:dyDescent="0.3">
      <c r="E8506" s="136"/>
    </row>
    <row r="8507" spans="5:5" s="121" customFormat="1" ht="88.5" customHeight="1" x14ac:dyDescent="0.3">
      <c r="E8507" s="136"/>
    </row>
    <row r="8508" spans="5:5" s="121" customFormat="1" ht="88.5" customHeight="1" x14ac:dyDescent="0.3">
      <c r="E8508" s="136"/>
    </row>
    <row r="8509" spans="5:5" s="121" customFormat="1" ht="88.5" customHeight="1" x14ac:dyDescent="0.3">
      <c r="E8509" s="136"/>
    </row>
    <row r="8510" spans="5:5" s="121" customFormat="1" ht="88.5" customHeight="1" x14ac:dyDescent="0.3">
      <c r="E8510" s="136"/>
    </row>
    <row r="8511" spans="5:5" s="121" customFormat="1" ht="88.5" customHeight="1" x14ac:dyDescent="0.3">
      <c r="E8511" s="136"/>
    </row>
    <row r="8512" spans="5:5" s="121" customFormat="1" ht="88.5" customHeight="1" x14ac:dyDescent="0.3">
      <c r="E8512" s="136"/>
    </row>
    <row r="8513" spans="5:5" s="121" customFormat="1" ht="88.5" customHeight="1" x14ac:dyDescent="0.3">
      <c r="E8513" s="136"/>
    </row>
    <row r="8514" spans="5:5" s="121" customFormat="1" ht="88.5" customHeight="1" x14ac:dyDescent="0.3">
      <c r="E8514" s="136"/>
    </row>
    <row r="8515" spans="5:5" s="121" customFormat="1" ht="88.5" customHeight="1" x14ac:dyDescent="0.3">
      <c r="E8515" s="136"/>
    </row>
    <row r="8516" spans="5:5" s="121" customFormat="1" ht="88.5" customHeight="1" x14ac:dyDescent="0.3">
      <c r="E8516" s="136"/>
    </row>
    <row r="8517" spans="5:5" s="121" customFormat="1" ht="88.5" customHeight="1" x14ac:dyDescent="0.3">
      <c r="E8517" s="136"/>
    </row>
    <row r="8518" spans="5:5" s="121" customFormat="1" ht="88.5" customHeight="1" x14ac:dyDescent="0.3">
      <c r="E8518" s="136"/>
    </row>
    <row r="8519" spans="5:5" s="121" customFormat="1" ht="88.5" customHeight="1" x14ac:dyDescent="0.3">
      <c r="E8519" s="136"/>
    </row>
    <row r="8520" spans="5:5" s="121" customFormat="1" ht="88.5" customHeight="1" x14ac:dyDescent="0.3">
      <c r="E8520" s="136"/>
    </row>
    <row r="8521" spans="5:5" s="121" customFormat="1" ht="88.5" customHeight="1" x14ac:dyDescent="0.3">
      <c r="E8521" s="136"/>
    </row>
    <row r="8522" spans="5:5" s="121" customFormat="1" ht="88.5" customHeight="1" x14ac:dyDescent="0.3">
      <c r="E8522" s="136"/>
    </row>
    <row r="8523" spans="5:5" s="121" customFormat="1" ht="88.5" customHeight="1" x14ac:dyDescent="0.3">
      <c r="E8523" s="136"/>
    </row>
    <row r="8524" spans="5:5" s="121" customFormat="1" ht="88.5" customHeight="1" x14ac:dyDescent="0.3">
      <c r="E8524" s="136"/>
    </row>
    <row r="8525" spans="5:5" s="121" customFormat="1" ht="88.5" customHeight="1" x14ac:dyDescent="0.3">
      <c r="E8525" s="136"/>
    </row>
    <row r="8526" spans="5:5" s="121" customFormat="1" ht="88.5" customHeight="1" x14ac:dyDescent="0.3">
      <c r="E8526" s="136"/>
    </row>
    <row r="8527" spans="5:5" s="121" customFormat="1" ht="88.5" customHeight="1" x14ac:dyDescent="0.3">
      <c r="E8527" s="136"/>
    </row>
    <row r="8528" spans="5:5" s="121" customFormat="1" ht="88.5" customHeight="1" x14ac:dyDescent="0.3">
      <c r="E8528" s="136"/>
    </row>
    <row r="8529" spans="5:5" s="121" customFormat="1" ht="88.5" customHeight="1" x14ac:dyDescent="0.3">
      <c r="E8529" s="136"/>
    </row>
    <row r="8530" spans="5:5" s="121" customFormat="1" ht="88.5" customHeight="1" x14ac:dyDescent="0.3">
      <c r="E8530" s="136"/>
    </row>
    <row r="8531" spans="5:5" s="121" customFormat="1" ht="88.5" customHeight="1" x14ac:dyDescent="0.3">
      <c r="E8531" s="136"/>
    </row>
    <row r="8532" spans="5:5" s="121" customFormat="1" ht="88.5" customHeight="1" x14ac:dyDescent="0.3">
      <c r="E8532" s="136"/>
    </row>
    <row r="8533" spans="5:5" s="121" customFormat="1" ht="88.5" customHeight="1" x14ac:dyDescent="0.3">
      <c r="E8533" s="136"/>
    </row>
    <row r="8534" spans="5:5" s="121" customFormat="1" ht="88.5" customHeight="1" x14ac:dyDescent="0.3">
      <c r="E8534" s="136"/>
    </row>
    <row r="8535" spans="5:5" s="121" customFormat="1" ht="88.5" customHeight="1" x14ac:dyDescent="0.3">
      <c r="E8535" s="136"/>
    </row>
    <row r="8536" spans="5:5" s="121" customFormat="1" ht="88.5" customHeight="1" x14ac:dyDescent="0.3">
      <c r="E8536" s="136"/>
    </row>
    <row r="8537" spans="5:5" s="121" customFormat="1" ht="88.5" customHeight="1" x14ac:dyDescent="0.3">
      <c r="E8537" s="136"/>
    </row>
    <row r="8538" spans="5:5" s="121" customFormat="1" ht="88.5" customHeight="1" x14ac:dyDescent="0.3">
      <c r="E8538" s="136"/>
    </row>
    <row r="8539" spans="5:5" s="121" customFormat="1" ht="88.5" customHeight="1" x14ac:dyDescent="0.3">
      <c r="E8539" s="136"/>
    </row>
    <row r="8540" spans="5:5" s="121" customFormat="1" ht="88.5" customHeight="1" x14ac:dyDescent="0.3">
      <c r="E8540" s="136"/>
    </row>
    <row r="8541" spans="5:5" s="121" customFormat="1" ht="88.5" customHeight="1" x14ac:dyDescent="0.3">
      <c r="E8541" s="136"/>
    </row>
    <row r="8542" spans="5:5" s="121" customFormat="1" ht="88.5" customHeight="1" x14ac:dyDescent="0.3">
      <c r="E8542" s="136"/>
    </row>
    <row r="8543" spans="5:5" s="121" customFormat="1" ht="88.5" customHeight="1" x14ac:dyDescent="0.3">
      <c r="E8543" s="136"/>
    </row>
    <row r="8544" spans="5:5" s="121" customFormat="1" ht="88.5" customHeight="1" x14ac:dyDescent="0.3">
      <c r="E8544" s="136"/>
    </row>
    <row r="8545" spans="5:5" s="121" customFormat="1" ht="88.5" customHeight="1" x14ac:dyDescent="0.3">
      <c r="E8545" s="136"/>
    </row>
    <row r="8546" spans="5:5" s="121" customFormat="1" ht="88.5" customHeight="1" x14ac:dyDescent="0.3">
      <c r="E8546" s="136"/>
    </row>
    <row r="8547" spans="5:5" s="121" customFormat="1" ht="88.5" customHeight="1" x14ac:dyDescent="0.3">
      <c r="E8547" s="136"/>
    </row>
    <row r="8548" spans="5:5" s="121" customFormat="1" ht="88.5" customHeight="1" x14ac:dyDescent="0.3">
      <c r="E8548" s="136"/>
    </row>
    <row r="8549" spans="5:5" s="121" customFormat="1" ht="88.5" customHeight="1" x14ac:dyDescent="0.3">
      <c r="E8549" s="136"/>
    </row>
    <row r="8550" spans="5:5" s="121" customFormat="1" ht="88.5" customHeight="1" x14ac:dyDescent="0.3">
      <c r="E8550" s="136"/>
    </row>
    <row r="8551" spans="5:5" s="121" customFormat="1" ht="88.5" customHeight="1" x14ac:dyDescent="0.3">
      <c r="E8551" s="136"/>
    </row>
    <row r="8552" spans="5:5" s="121" customFormat="1" ht="88.5" customHeight="1" x14ac:dyDescent="0.3">
      <c r="E8552" s="136"/>
    </row>
    <row r="8553" spans="5:5" s="121" customFormat="1" ht="88.5" customHeight="1" x14ac:dyDescent="0.3">
      <c r="E8553" s="136"/>
    </row>
    <row r="8554" spans="5:5" s="121" customFormat="1" ht="88.5" customHeight="1" x14ac:dyDescent="0.3">
      <c r="E8554" s="136"/>
    </row>
    <row r="8555" spans="5:5" s="121" customFormat="1" ht="88.5" customHeight="1" x14ac:dyDescent="0.3">
      <c r="E8555" s="136"/>
    </row>
    <row r="8556" spans="5:5" s="121" customFormat="1" ht="88.5" customHeight="1" x14ac:dyDescent="0.3">
      <c r="E8556" s="136"/>
    </row>
    <row r="8557" spans="5:5" s="121" customFormat="1" ht="88.5" customHeight="1" x14ac:dyDescent="0.3">
      <c r="E8557" s="136"/>
    </row>
    <row r="8558" spans="5:5" s="121" customFormat="1" ht="88.5" customHeight="1" x14ac:dyDescent="0.3">
      <c r="E8558" s="136"/>
    </row>
    <row r="8559" spans="5:5" s="121" customFormat="1" ht="88.5" customHeight="1" x14ac:dyDescent="0.3">
      <c r="E8559" s="136"/>
    </row>
    <row r="8560" spans="5:5" s="121" customFormat="1" ht="88.5" customHeight="1" x14ac:dyDescent="0.3">
      <c r="E8560" s="136"/>
    </row>
    <row r="8561" spans="5:5" s="121" customFormat="1" ht="88.5" customHeight="1" x14ac:dyDescent="0.3">
      <c r="E8561" s="136"/>
    </row>
    <row r="8562" spans="5:5" s="121" customFormat="1" ht="88.5" customHeight="1" x14ac:dyDescent="0.3">
      <c r="E8562" s="136"/>
    </row>
    <row r="8563" spans="5:5" s="121" customFormat="1" ht="88.5" customHeight="1" x14ac:dyDescent="0.3">
      <c r="E8563" s="136"/>
    </row>
    <row r="8564" spans="5:5" s="121" customFormat="1" ht="88.5" customHeight="1" x14ac:dyDescent="0.3">
      <c r="E8564" s="136"/>
    </row>
    <row r="8565" spans="5:5" s="121" customFormat="1" ht="88.5" customHeight="1" x14ac:dyDescent="0.3">
      <c r="E8565" s="136"/>
    </row>
    <row r="8566" spans="5:5" s="121" customFormat="1" ht="88.5" customHeight="1" x14ac:dyDescent="0.3">
      <c r="E8566" s="136"/>
    </row>
    <row r="8567" spans="5:5" s="121" customFormat="1" ht="88.5" customHeight="1" x14ac:dyDescent="0.3">
      <c r="E8567" s="136"/>
    </row>
    <row r="8568" spans="5:5" s="121" customFormat="1" ht="88.5" customHeight="1" x14ac:dyDescent="0.3">
      <c r="E8568" s="136"/>
    </row>
    <row r="8569" spans="5:5" s="121" customFormat="1" ht="88.5" customHeight="1" x14ac:dyDescent="0.3">
      <c r="E8569" s="136"/>
    </row>
    <row r="8570" spans="5:5" s="121" customFormat="1" ht="88.5" customHeight="1" x14ac:dyDescent="0.3">
      <c r="E8570" s="136"/>
    </row>
    <row r="8571" spans="5:5" s="121" customFormat="1" ht="88.5" customHeight="1" x14ac:dyDescent="0.3">
      <c r="E8571" s="136"/>
    </row>
    <row r="8572" spans="5:5" s="121" customFormat="1" ht="88.5" customHeight="1" x14ac:dyDescent="0.3">
      <c r="E8572" s="136"/>
    </row>
    <row r="8573" spans="5:5" s="121" customFormat="1" ht="88.5" customHeight="1" x14ac:dyDescent="0.3">
      <c r="E8573" s="136"/>
    </row>
    <row r="8574" spans="5:5" s="121" customFormat="1" ht="88.5" customHeight="1" x14ac:dyDescent="0.3">
      <c r="E8574" s="136"/>
    </row>
    <row r="8575" spans="5:5" s="121" customFormat="1" ht="88.5" customHeight="1" x14ac:dyDescent="0.3">
      <c r="E8575" s="136"/>
    </row>
    <row r="8576" spans="5:5" s="121" customFormat="1" ht="88.5" customHeight="1" x14ac:dyDescent="0.3">
      <c r="E8576" s="136"/>
    </row>
    <row r="8577" spans="5:5" s="121" customFormat="1" ht="88.5" customHeight="1" x14ac:dyDescent="0.3">
      <c r="E8577" s="136"/>
    </row>
    <row r="8578" spans="5:5" s="121" customFormat="1" ht="88.5" customHeight="1" x14ac:dyDescent="0.3">
      <c r="E8578" s="136"/>
    </row>
    <row r="8579" spans="5:5" s="121" customFormat="1" ht="88.5" customHeight="1" x14ac:dyDescent="0.3">
      <c r="E8579" s="136"/>
    </row>
    <row r="8580" spans="5:5" s="121" customFormat="1" ht="88.5" customHeight="1" x14ac:dyDescent="0.3">
      <c r="E8580" s="136"/>
    </row>
    <row r="8581" spans="5:5" s="121" customFormat="1" ht="88.5" customHeight="1" x14ac:dyDescent="0.3">
      <c r="E8581" s="136"/>
    </row>
    <row r="8582" spans="5:5" s="121" customFormat="1" ht="88.5" customHeight="1" x14ac:dyDescent="0.3">
      <c r="E8582" s="136"/>
    </row>
    <row r="8583" spans="5:5" s="121" customFormat="1" ht="88.5" customHeight="1" x14ac:dyDescent="0.3">
      <c r="E8583" s="136"/>
    </row>
    <row r="8584" spans="5:5" s="121" customFormat="1" ht="88.5" customHeight="1" x14ac:dyDescent="0.3">
      <c r="E8584" s="136"/>
    </row>
    <row r="8585" spans="5:5" s="121" customFormat="1" ht="88.5" customHeight="1" x14ac:dyDescent="0.3">
      <c r="E8585" s="136"/>
    </row>
    <row r="8586" spans="5:5" s="121" customFormat="1" ht="88.5" customHeight="1" x14ac:dyDescent="0.3">
      <c r="E8586" s="136"/>
    </row>
    <row r="8587" spans="5:5" s="121" customFormat="1" ht="88.5" customHeight="1" x14ac:dyDescent="0.3">
      <c r="E8587" s="136"/>
    </row>
    <row r="8588" spans="5:5" s="121" customFormat="1" ht="88.5" customHeight="1" x14ac:dyDescent="0.3">
      <c r="E8588" s="136"/>
    </row>
    <row r="8589" spans="5:5" s="121" customFormat="1" ht="88.5" customHeight="1" x14ac:dyDescent="0.3">
      <c r="E8589" s="136"/>
    </row>
    <row r="8590" spans="5:5" s="121" customFormat="1" ht="88.5" customHeight="1" x14ac:dyDescent="0.3">
      <c r="E8590" s="136"/>
    </row>
    <row r="8591" spans="5:5" s="121" customFormat="1" ht="88.5" customHeight="1" x14ac:dyDescent="0.3">
      <c r="E8591" s="136"/>
    </row>
    <row r="8592" spans="5:5" s="121" customFormat="1" ht="88.5" customHeight="1" x14ac:dyDescent="0.3">
      <c r="E8592" s="136"/>
    </row>
    <row r="8593" spans="5:5" s="121" customFormat="1" ht="88.5" customHeight="1" x14ac:dyDescent="0.3">
      <c r="E8593" s="136"/>
    </row>
    <row r="8594" spans="5:5" s="121" customFormat="1" ht="88.5" customHeight="1" x14ac:dyDescent="0.3">
      <c r="E8594" s="136"/>
    </row>
    <row r="8595" spans="5:5" s="121" customFormat="1" ht="88.5" customHeight="1" x14ac:dyDescent="0.3">
      <c r="E8595" s="136"/>
    </row>
    <row r="8596" spans="5:5" s="121" customFormat="1" ht="88.5" customHeight="1" x14ac:dyDescent="0.3">
      <c r="E8596" s="136"/>
    </row>
    <row r="8597" spans="5:5" s="121" customFormat="1" ht="88.5" customHeight="1" x14ac:dyDescent="0.3">
      <c r="E8597" s="136"/>
    </row>
    <row r="8598" spans="5:5" s="121" customFormat="1" ht="88.5" customHeight="1" x14ac:dyDescent="0.3">
      <c r="E8598" s="136"/>
    </row>
    <row r="8599" spans="5:5" s="121" customFormat="1" ht="88.5" customHeight="1" x14ac:dyDescent="0.3">
      <c r="E8599" s="136"/>
    </row>
    <row r="8600" spans="5:5" s="121" customFormat="1" ht="88.5" customHeight="1" x14ac:dyDescent="0.3">
      <c r="E8600" s="136"/>
    </row>
    <row r="8601" spans="5:5" s="121" customFormat="1" ht="88.5" customHeight="1" x14ac:dyDescent="0.3">
      <c r="E8601" s="136"/>
    </row>
    <row r="8602" spans="5:5" s="121" customFormat="1" ht="88.5" customHeight="1" x14ac:dyDescent="0.3">
      <c r="E8602" s="136"/>
    </row>
    <row r="8603" spans="5:5" s="121" customFormat="1" ht="88.5" customHeight="1" x14ac:dyDescent="0.3">
      <c r="E8603" s="136"/>
    </row>
    <row r="8604" spans="5:5" s="121" customFormat="1" ht="88.5" customHeight="1" x14ac:dyDescent="0.3">
      <c r="E8604" s="136"/>
    </row>
    <row r="8605" spans="5:5" s="121" customFormat="1" ht="88.5" customHeight="1" x14ac:dyDescent="0.3">
      <c r="E8605" s="136"/>
    </row>
    <row r="8606" spans="5:5" s="121" customFormat="1" ht="88.5" customHeight="1" x14ac:dyDescent="0.3">
      <c r="E8606" s="136"/>
    </row>
    <row r="8607" spans="5:5" s="121" customFormat="1" ht="88.5" customHeight="1" x14ac:dyDescent="0.3">
      <c r="E8607" s="136"/>
    </row>
    <row r="8608" spans="5:5" s="121" customFormat="1" ht="88.5" customHeight="1" x14ac:dyDescent="0.3">
      <c r="E8608" s="136"/>
    </row>
    <row r="8609" spans="5:5" s="121" customFormat="1" ht="88.5" customHeight="1" x14ac:dyDescent="0.3">
      <c r="E8609" s="136"/>
    </row>
    <row r="8610" spans="5:5" s="121" customFormat="1" ht="88.5" customHeight="1" x14ac:dyDescent="0.3">
      <c r="E8610" s="136"/>
    </row>
    <row r="8611" spans="5:5" s="121" customFormat="1" ht="88.5" customHeight="1" x14ac:dyDescent="0.3">
      <c r="E8611" s="136"/>
    </row>
    <row r="8612" spans="5:5" s="121" customFormat="1" ht="88.5" customHeight="1" x14ac:dyDescent="0.3">
      <c r="E8612" s="136"/>
    </row>
    <row r="8613" spans="5:5" s="121" customFormat="1" ht="88.5" customHeight="1" x14ac:dyDescent="0.3">
      <c r="E8613" s="136"/>
    </row>
    <row r="8614" spans="5:5" s="121" customFormat="1" ht="88.5" customHeight="1" x14ac:dyDescent="0.3">
      <c r="E8614" s="136"/>
    </row>
    <row r="8615" spans="5:5" s="121" customFormat="1" ht="88.5" customHeight="1" x14ac:dyDescent="0.3">
      <c r="E8615" s="136"/>
    </row>
    <row r="8616" spans="5:5" s="121" customFormat="1" ht="88.5" customHeight="1" x14ac:dyDescent="0.3">
      <c r="E8616" s="136"/>
    </row>
    <row r="8617" spans="5:5" s="121" customFormat="1" ht="88.5" customHeight="1" x14ac:dyDescent="0.3">
      <c r="E8617" s="136"/>
    </row>
    <row r="8618" spans="5:5" s="121" customFormat="1" ht="88.5" customHeight="1" x14ac:dyDescent="0.3">
      <c r="E8618" s="136"/>
    </row>
    <row r="8619" spans="5:5" s="121" customFormat="1" ht="88.5" customHeight="1" x14ac:dyDescent="0.3">
      <c r="E8619" s="136"/>
    </row>
    <row r="8620" spans="5:5" s="121" customFormat="1" ht="88.5" customHeight="1" x14ac:dyDescent="0.3">
      <c r="E8620" s="136"/>
    </row>
    <row r="8621" spans="5:5" s="121" customFormat="1" ht="88.5" customHeight="1" x14ac:dyDescent="0.3">
      <c r="E8621" s="136"/>
    </row>
    <row r="8622" spans="5:5" s="121" customFormat="1" ht="88.5" customHeight="1" x14ac:dyDescent="0.3">
      <c r="E8622" s="136"/>
    </row>
    <row r="8623" spans="5:5" s="121" customFormat="1" ht="88.5" customHeight="1" x14ac:dyDescent="0.3">
      <c r="E8623" s="136"/>
    </row>
    <row r="8624" spans="5:5" s="121" customFormat="1" ht="88.5" customHeight="1" x14ac:dyDescent="0.3">
      <c r="E8624" s="136"/>
    </row>
    <row r="8625" spans="5:5" s="121" customFormat="1" ht="88.5" customHeight="1" x14ac:dyDescent="0.3">
      <c r="E8625" s="136"/>
    </row>
    <row r="8626" spans="5:5" s="121" customFormat="1" ht="88.5" customHeight="1" x14ac:dyDescent="0.3">
      <c r="E8626" s="136"/>
    </row>
    <row r="8627" spans="5:5" s="121" customFormat="1" ht="88.5" customHeight="1" x14ac:dyDescent="0.3">
      <c r="E8627" s="136"/>
    </row>
    <row r="8628" spans="5:5" s="121" customFormat="1" ht="88.5" customHeight="1" x14ac:dyDescent="0.3">
      <c r="E8628" s="136"/>
    </row>
    <row r="8629" spans="5:5" s="121" customFormat="1" ht="88.5" customHeight="1" x14ac:dyDescent="0.3">
      <c r="E8629" s="136"/>
    </row>
    <row r="8630" spans="5:5" s="121" customFormat="1" ht="88.5" customHeight="1" x14ac:dyDescent="0.3">
      <c r="E8630" s="136"/>
    </row>
    <row r="8631" spans="5:5" s="121" customFormat="1" ht="88.5" customHeight="1" x14ac:dyDescent="0.3">
      <c r="E8631" s="136"/>
    </row>
    <row r="8632" spans="5:5" s="121" customFormat="1" ht="88.5" customHeight="1" x14ac:dyDescent="0.3">
      <c r="E8632" s="136"/>
    </row>
    <row r="8633" spans="5:5" s="121" customFormat="1" ht="88.5" customHeight="1" x14ac:dyDescent="0.3">
      <c r="E8633" s="136"/>
    </row>
    <row r="8634" spans="5:5" s="121" customFormat="1" ht="88.5" customHeight="1" x14ac:dyDescent="0.3">
      <c r="E8634" s="136"/>
    </row>
    <row r="8635" spans="5:5" s="121" customFormat="1" ht="88.5" customHeight="1" x14ac:dyDescent="0.3">
      <c r="E8635" s="136"/>
    </row>
    <row r="8636" spans="5:5" s="121" customFormat="1" ht="88.5" customHeight="1" x14ac:dyDescent="0.3">
      <c r="E8636" s="136"/>
    </row>
    <row r="8637" spans="5:5" s="121" customFormat="1" ht="88.5" customHeight="1" x14ac:dyDescent="0.3">
      <c r="E8637" s="136"/>
    </row>
    <row r="8638" spans="5:5" s="121" customFormat="1" ht="88.5" customHeight="1" x14ac:dyDescent="0.3">
      <c r="E8638" s="136"/>
    </row>
    <row r="8639" spans="5:5" s="121" customFormat="1" ht="88.5" customHeight="1" x14ac:dyDescent="0.3">
      <c r="E8639" s="136"/>
    </row>
    <row r="8640" spans="5:5" s="121" customFormat="1" ht="88.5" customHeight="1" x14ac:dyDescent="0.3">
      <c r="E8640" s="136"/>
    </row>
    <row r="8641" spans="5:5" s="121" customFormat="1" ht="88.5" customHeight="1" x14ac:dyDescent="0.3">
      <c r="E8641" s="136"/>
    </row>
    <row r="8642" spans="5:5" s="121" customFormat="1" ht="88.5" customHeight="1" x14ac:dyDescent="0.3">
      <c r="E8642" s="136"/>
    </row>
    <row r="8643" spans="5:5" s="121" customFormat="1" ht="88.5" customHeight="1" x14ac:dyDescent="0.3">
      <c r="E8643" s="136"/>
    </row>
    <row r="8644" spans="5:5" s="121" customFormat="1" ht="88.5" customHeight="1" x14ac:dyDescent="0.3">
      <c r="E8644" s="136"/>
    </row>
    <row r="8645" spans="5:5" s="121" customFormat="1" ht="88.5" customHeight="1" x14ac:dyDescent="0.3">
      <c r="E8645" s="136"/>
    </row>
    <row r="8646" spans="5:5" s="121" customFormat="1" ht="88.5" customHeight="1" x14ac:dyDescent="0.3">
      <c r="E8646" s="136"/>
    </row>
    <row r="8647" spans="5:5" s="121" customFormat="1" ht="88.5" customHeight="1" x14ac:dyDescent="0.3">
      <c r="E8647" s="136"/>
    </row>
    <row r="8648" spans="5:5" s="121" customFormat="1" ht="88.5" customHeight="1" x14ac:dyDescent="0.3">
      <c r="E8648" s="136"/>
    </row>
    <row r="8649" spans="5:5" s="121" customFormat="1" ht="88.5" customHeight="1" x14ac:dyDescent="0.3">
      <c r="E8649" s="136"/>
    </row>
    <row r="8650" spans="5:5" s="121" customFormat="1" ht="88.5" customHeight="1" x14ac:dyDescent="0.3">
      <c r="E8650" s="136"/>
    </row>
    <row r="8651" spans="5:5" s="121" customFormat="1" ht="88.5" customHeight="1" x14ac:dyDescent="0.3">
      <c r="E8651" s="136"/>
    </row>
    <row r="8652" spans="5:5" s="121" customFormat="1" ht="88.5" customHeight="1" x14ac:dyDescent="0.3">
      <c r="E8652" s="136"/>
    </row>
    <row r="8653" spans="5:5" s="121" customFormat="1" ht="88.5" customHeight="1" x14ac:dyDescent="0.3">
      <c r="E8653" s="136"/>
    </row>
    <row r="8654" spans="5:5" s="121" customFormat="1" ht="88.5" customHeight="1" x14ac:dyDescent="0.3">
      <c r="E8654" s="136"/>
    </row>
    <row r="8655" spans="5:5" s="121" customFormat="1" ht="88.5" customHeight="1" x14ac:dyDescent="0.3">
      <c r="E8655" s="136"/>
    </row>
    <row r="8656" spans="5:5" s="121" customFormat="1" ht="88.5" customHeight="1" x14ac:dyDescent="0.3">
      <c r="E8656" s="136"/>
    </row>
    <row r="8657" spans="5:5" s="121" customFormat="1" ht="88.5" customHeight="1" x14ac:dyDescent="0.3">
      <c r="E8657" s="136"/>
    </row>
    <row r="8658" spans="5:5" s="121" customFormat="1" ht="88.5" customHeight="1" x14ac:dyDescent="0.3">
      <c r="E8658" s="136"/>
    </row>
    <row r="8659" spans="5:5" s="121" customFormat="1" ht="88.5" customHeight="1" x14ac:dyDescent="0.3">
      <c r="E8659" s="136"/>
    </row>
    <row r="8660" spans="5:5" s="121" customFormat="1" ht="88.5" customHeight="1" x14ac:dyDescent="0.3">
      <c r="E8660" s="136"/>
    </row>
    <row r="8661" spans="5:5" s="121" customFormat="1" ht="88.5" customHeight="1" x14ac:dyDescent="0.3">
      <c r="E8661" s="136"/>
    </row>
    <row r="8662" spans="5:5" s="121" customFormat="1" ht="88.5" customHeight="1" x14ac:dyDescent="0.3">
      <c r="E8662" s="136"/>
    </row>
    <row r="8663" spans="5:5" s="121" customFormat="1" ht="88.5" customHeight="1" x14ac:dyDescent="0.3">
      <c r="E8663" s="136"/>
    </row>
    <row r="8664" spans="5:5" s="121" customFormat="1" ht="88.5" customHeight="1" x14ac:dyDescent="0.3">
      <c r="E8664" s="136"/>
    </row>
    <row r="8665" spans="5:5" s="121" customFormat="1" ht="88.5" customHeight="1" x14ac:dyDescent="0.3">
      <c r="E8665" s="136"/>
    </row>
    <row r="8666" spans="5:5" s="121" customFormat="1" ht="88.5" customHeight="1" x14ac:dyDescent="0.3">
      <c r="E8666" s="136"/>
    </row>
    <row r="8667" spans="5:5" s="121" customFormat="1" ht="88.5" customHeight="1" x14ac:dyDescent="0.3">
      <c r="E8667" s="136"/>
    </row>
    <row r="8668" spans="5:5" s="121" customFormat="1" ht="88.5" customHeight="1" x14ac:dyDescent="0.3">
      <c r="E8668" s="136"/>
    </row>
    <row r="8669" spans="5:5" s="121" customFormat="1" ht="88.5" customHeight="1" x14ac:dyDescent="0.3">
      <c r="E8669" s="136"/>
    </row>
    <row r="8670" spans="5:5" s="121" customFormat="1" ht="88.5" customHeight="1" x14ac:dyDescent="0.3">
      <c r="E8670" s="136"/>
    </row>
    <row r="8671" spans="5:5" s="121" customFormat="1" ht="88.5" customHeight="1" x14ac:dyDescent="0.3">
      <c r="E8671" s="136"/>
    </row>
    <row r="8672" spans="5:5" s="121" customFormat="1" ht="88.5" customHeight="1" x14ac:dyDescent="0.3">
      <c r="E8672" s="136"/>
    </row>
    <row r="8673" spans="5:5" s="121" customFormat="1" ht="88.5" customHeight="1" x14ac:dyDescent="0.3">
      <c r="E8673" s="136"/>
    </row>
    <row r="8674" spans="5:5" s="121" customFormat="1" ht="88.5" customHeight="1" x14ac:dyDescent="0.3">
      <c r="E8674" s="136"/>
    </row>
    <row r="8675" spans="5:5" s="121" customFormat="1" ht="88.5" customHeight="1" x14ac:dyDescent="0.3">
      <c r="E8675" s="136"/>
    </row>
    <row r="8676" spans="5:5" s="121" customFormat="1" ht="88.5" customHeight="1" x14ac:dyDescent="0.3">
      <c r="E8676" s="136"/>
    </row>
    <row r="8677" spans="5:5" s="121" customFormat="1" ht="88.5" customHeight="1" x14ac:dyDescent="0.3">
      <c r="E8677" s="136"/>
    </row>
    <row r="8678" spans="5:5" s="121" customFormat="1" ht="88.5" customHeight="1" x14ac:dyDescent="0.3">
      <c r="E8678" s="136"/>
    </row>
    <row r="8679" spans="5:5" s="121" customFormat="1" ht="88.5" customHeight="1" x14ac:dyDescent="0.3">
      <c r="E8679" s="136"/>
    </row>
    <row r="8680" spans="5:5" s="121" customFormat="1" ht="88.5" customHeight="1" x14ac:dyDescent="0.3">
      <c r="E8680" s="136"/>
    </row>
    <row r="8681" spans="5:5" s="121" customFormat="1" ht="88.5" customHeight="1" x14ac:dyDescent="0.3">
      <c r="E8681" s="136"/>
    </row>
    <row r="8682" spans="5:5" s="121" customFormat="1" ht="88.5" customHeight="1" x14ac:dyDescent="0.3">
      <c r="E8682" s="136"/>
    </row>
    <row r="8683" spans="5:5" s="121" customFormat="1" ht="88.5" customHeight="1" x14ac:dyDescent="0.3">
      <c r="E8683" s="136"/>
    </row>
    <row r="8684" spans="5:5" s="121" customFormat="1" ht="88.5" customHeight="1" x14ac:dyDescent="0.3">
      <c r="E8684" s="136"/>
    </row>
    <row r="8685" spans="5:5" s="121" customFormat="1" ht="88.5" customHeight="1" x14ac:dyDescent="0.3">
      <c r="E8685" s="136"/>
    </row>
    <row r="8686" spans="5:5" s="121" customFormat="1" ht="88.5" customHeight="1" x14ac:dyDescent="0.3">
      <c r="E8686" s="136"/>
    </row>
    <row r="8687" spans="5:5" s="121" customFormat="1" ht="88.5" customHeight="1" x14ac:dyDescent="0.3">
      <c r="E8687" s="136"/>
    </row>
    <row r="8688" spans="5:5" s="121" customFormat="1" ht="88.5" customHeight="1" x14ac:dyDescent="0.3">
      <c r="E8688" s="136"/>
    </row>
    <row r="8689" spans="5:5" s="121" customFormat="1" ht="88.5" customHeight="1" x14ac:dyDescent="0.3">
      <c r="E8689" s="136"/>
    </row>
    <row r="8690" spans="5:5" s="121" customFormat="1" ht="88.5" customHeight="1" x14ac:dyDescent="0.3">
      <c r="E8690" s="136"/>
    </row>
    <row r="8691" spans="5:5" s="121" customFormat="1" ht="88.5" customHeight="1" x14ac:dyDescent="0.3">
      <c r="E8691" s="136"/>
    </row>
    <row r="8692" spans="5:5" s="121" customFormat="1" ht="88.5" customHeight="1" x14ac:dyDescent="0.3">
      <c r="E8692" s="136"/>
    </row>
    <row r="8693" spans="5:5" s="121" customFormat="1" ht="88.5" customHeight="1" x14ac:dyDescent="0.3">
      <c r="E8693" s="136"/>
    </row>
    <row r="8694" spans="5:5" s="121" customFormat="1" ht="88.5" customHeight="1" x14ac:dyDescent="0.3">
      <c r="E8694" s="136"/>
    </row>
    <row r="8695" spans="5:5" s="121" customFormat="1" ht="88.5" customHeight="1" x14ac:dyDescent="0.3">
      <c r="E8695" s="136"/>
    </row>
    <row r="8696" spans="5:5" s="121" customFormat="1" ht="88.5" customHeight="1" x14ac:dyDescent="0.3">
      <c r="E8696" s="136"/>
    </row>
    <row r="8697" spans="5:5" s="121" customFormat="1" ht="88.5" customHeight="1" x14ac:dyDescent="0.3">
      <c r="E8697" s="136"/>
    </row>
    <row r="8698" spans="5:5" s="121" customFormat="1" ht="88.5" customHeight="1" x14ac:dyDescent="0.3">
      <c r="E8698" s="136"/>
    </row>
    <row r="8699" spans="5:5" s="121" customFormat="1" ht="88.5" customHeight="1" x14ac:dyDescent="0.3">
      <c r="E8699" s="136"/>
    </row>
    <row r="8700" spans="5:5" s="121" customFormat="1" ht="88.5" customHeight="1" x14ac:dyDescent="0.3">
      <c r="E8700" s="136"/>
    </row>
    <row r="8701" spans="5:5" s="121" customFormat="1" ht="88.5" customHeight="1" x14ac:dyDescent="0.3">
      <c r="E8701" s="136"/>
    </row>
    <row r="8702" spans="5:5" s="121" customFormat="1" ht="88.5" customHeight="1" x14ac:dyDescent="0.3">
      <c r="E8702" s="136"/>
    </row>
    <row r="8703" spans="5:5" s="121" customFormat="1" ht="88.5" customHeight="1" x14ac:dyDescent="0.3">
      <c r="E8703" s="136"/>
    </row>
    <row r="8704" spans="5:5" s="121" customFormat="1" ht="88.5" customHeight="1" x14ac:dyDescent="0.3">
      <c r="E8704" s="136"/>
    </row>
    <row r="8705" spans="5:5" s="121" customFormat="1" ht="88.5" customHeight="1" x14ac:dyDescent="0.3">
      <c r="E8705" s="136"/>
    </row>
    <row r="8706" spans="5:5" s="121" customFormat="1" ht="88.5" customHeight="1" x14ac:dyDescent="0.3">
      <c r="E8706" s="136"/>
    </row>
    <row r="8707" spans="5:5" s="121" customFormat="1" ht="88.5" customHeight="1" x14ac:dyDescent="0.3">
      <c r="E8707" s="136"/>
    </row>
    <row r="8708" spans="5:5" s="121" customFormat="1" ht="88.5" customHeight="1" x14ac:dyDescent="0.3">
      <c r="E8708" s="136"/>
    </row>
    <row r="8709" spans="5:5" s="121" customFormat="1" ht="88.5" customHeight="1" x14ac:dyDescent="0.3">
      <c r="E8709" s="136"/>
    </row>
    <row r="8710" spans="5:5" s="121" customFormat="1" ht="88.5" customHeight="1" x14ac:dyDescent="0.3">
      <c r="E8710" s="136"/>
    </row>
    <row r="8711" spans="5:5" s="121" customFormat="1" ht="88.5" customHeight="1" x14ac:dyDescent="0.3">
      <c r="E8711" s="136"/>
    </row>
    <row r="8712" spans="5:5" s="121" customFormat="1" ht="88.5" customHeight="1" x14ac:dyDescent="0.3">
      <c r="E8712" s="136"/>
    </row>
    <row r="8713" spans="5:5" s="121" customFormat="1" ht="88.5" customHeight="1" x14ac:dyDescent="0.3">
      <c r="E8713" s="136"/>
    </row>
    <row r="8714" spans="5:5" s="121" customFormat="1" ht="88.5" customHeight="1" x14ac:dyDescent="0.3">
      <c r="E8714" s="136"/>
    </row>
    <row r="8715" spans="5:5" s="121" customFormat="1" ht="88.5" customHeight="1" x14ac:dyDescent="0.3">
      <c r="E8715" s="136"/>
    </row>
    <row r="8716" spans="5:5" s="121" customFormat="1" ht="88.5" customHeight="1" x14ac:dyDescent="0.3">
      <c r="E8716" s="136"/>
    </row>
    <row r="8717" spans="5:5" s="121" customFormat="1" ht="88.5" customHeight="1" x14ac:dyDescent="0.3">
      <c r="E8717" s="136"/>
    </row>
    <row r="8718" spans="5:5" s="121" customFormat="1" ht="88.5" customHeight="1" x14ac:dyDescent="0.3">
      <c r="E8718" s="136"/>
    </row>
    <row r="8719" spans="5:5" s="121" customFormat="1" ht="88.5" customHeight="1" x14ac:dyDescent="0.3">
      <c r="E8719" s="136"/>
    </row>
    <row r="8720" spans="5:5" s="121" customFormat="1" ht="88.5" customHeight="1" x14ac:dyDescent="0.3">
      <c r="E8720" s="136"/>
    </row>
    <row r="8721" spans="5:5" s="121" customFormat="1" ht="88.5" customHeight="1" x14ac:dyDescent="0.3">
      <c r="E8721" s="136"/>
    </row>
    <row r="8722" spans="5:5" s="121" customFormat="1" ht="88.5" customHeight="1" x14ac:dyDescent="0.3">
      <c r="E8722" s="136"/>
    </row>
    <row r="8723" spans="5:5" s="121" customFormat="1" ht="88.5" customHeight="1" x14ac:dyDescent="0.3">
      <c r="E8723" s="136"/>
    </row>
    <row r="8724" spans="5:5" s="121" customFormat="1" ht="88.5" customHeight="1" x14ac:dyDescent="0.3">
      <c r="E8724" s="136"/>
    </row>
    <row r="8725" spans="5:5" s="121" customFormat="1" ht="88.5" customHeight="1" x14ac:dyDescent="0.3">
      <c r="E8725" s="136"/>
    </row>
    <row r="8726" spans="5:5" s="121" customFormat="1" ht="88.5" customHeight="1" x14ac:dyDescent="0.3">
      <c r="E8726" s="136"/>
    </row>
    <row r="8727" spans="5:5" s="121" customFormat="1" ht="88.5" customHeight="1" x14ac:dyDescent="0.3">
      <c r="E8727" s="136"/>
    </row>
    <row r="8728" spans="5:5" s="121" customFormat="1" ht="88.5" customHeight="1" x14ac:dyDescent="0.3">
      <c r="E8728" s="136"/>
    </row>
    <row r="8729" spans="5:5" s="121" customFormat="1" ht="88.5" customHeight="1" x14ac:dyDescent="0.3">
      <c r="E8729" s="136"/>
    </row>
    <row r="8730" spans="5:5" s="121" customFormat="1" ht="88.5" customHeight="1" x14ac:dyDescent="0.3">
      <c r="E8730" s="136"/>
    </row>
    <row r="8731" spans="5:5" s="121" customFormat="1" ht="88.5" customHeight="1" x14ac:dyDescent="0.3">
      <c r="E8731" s="136"/>
    </row>
    <row r="8732" spans="5:5" s="121" customFormat="1" ht="88.5" customHeight="1" x14ac:dyDescent="0.3">
      <c r="E8732" s="136"/>
    </row>
    <row r="8733" spans="5:5" s="121" customFormat="1" ht="88.5" customHeight="1" x14ac:dyDescent="0.3">
      <c r="E8733" s="136"/>
    </row>
    <row r="8734" spans="5:5" s="121" customFormat="1" ht="88.5" customHeight="1" x14ac:dyDescent="0.3">
      <c r="E8734" s="136"/>
    </row>
    <row r="8735" spans="5:5" s="121" customFormat="1" ht="88.5" customHeight="1" x14ac:dyDescent="0.3">
      <c r="E8735" s="136"/>
    </row>
    <row r="8736" spans="5:5" s="121" customFormat="1" ht="88.5" customHeight="1" x14ac:dyDescent="0.3">
      <c r="E8736" s="136"/>
    </row>
    <row r="8737" spans="5:5" s="121" customFormat="1" ht="88.5" customHeight="1" x14ac:dyDescent="0.3">
      <c r="E8737" s="136"/>
    </row>
    <row r="8738" spans="5:5" s="121" customFormat="1" ht="88.5" customHeight="1" x14ac:dyDescent="0.3">
      <c r="E8738" s="136"/>
    </row>
    <row r="8739" spans="5:5" s="121" customFormat="1" ht="88.5" customHeight="1" x14ac:dyDescent="0.3">
      <c r="E8739" s="136"/>
    </row>
    <row r="8740" spans="5:5" s="121" customFormat="1" ht="88.5" customHeight="1" x14ac:dyDescent="0.3">
      <c r="E8740" s="136"/>
    </row>
    <row r="8741" spans="5:5" s="121" customFormat="1" ht="88.5" customHeight="1" x14ac:dyDescent="0.3">
      <c r="E8741" s="136"/>
    </row>
    <row r="8742" spans="5:5" s="121" customFormat="1" ht="88.5" customHeight="1" x14ac:dyDescent="0.3">
      <c r="E8742" s="136"/>
    </row>
    <row r="8743" spans="5:5" s="121" customFormat="1" ht="88.5" customHeight="1" x14ac:dyDescent="0.3">
      <c r="E8743" s="136"/>
    </row>
    <row r="8744" spans="5:5" s="121" customFormat="1" ht="88.5" customHeight="1" x14ac:dyDescent="0.3">
      <c r="E8744" s="136"/>
    </row>
    <row r="8745" spans="5:5" s="121" customFormat="1" ht="88.5" customHeight="1" x14ac:dyDescent="0.3">
      <c r="E8745" s="136"/>
    </row>
    <row r="8746" spans="5:5" s="121" customFormat="1" ht="88.5" customHeight="1" x14ac:dyDescent="0.3">
      <c r="E8746" s="136"/>
    </row>
    <row r="8747" spans="5:5" s="121" customFormat="1" ht="88.5" customHeight="1" x14ac:dyDescent="0.3">
      <c r="E8747" s="136"/>
    </row>
    <row r="8748" spans="5:5" s="121" customFormat="1" ht="88.5" customHeight="1" x14ac:dyDescent="0.3">
      <c r="E8748" s="136"/>
    </row>
    <row r="8749" spans="5:5" s="121" customFormat="1" ht="88.5" customHeight="1" x14ac:dyDescent="0.3">
      <c r="E8749" s="136"/>
    </row>
    <row r="8750" spans="5:5" s="121" customFormat="1" ht="88.5" customHeight="1" x14ac:dyDescent="0.3">
      <c r="E8750" s="136"/>
    </row>
    <row r="8751" spans="5:5" s="121" customFormat="1" ht="88.5" customHeight="1" x14ac:dyDescent="0.3">
      <c r="E8751" s="136"/>
    </row>
    <row r="8752" spans="5:5" s="121" customFormat="1" ht="88.5" customHeight="1" x14ac:dyDescent="0.3">
      <c r="E8752" s="136"/>
    </row>
    <row r="8753" spans="5:5" s="121" customFormat="1" ht="88.5" customHeight="1" x14ac:dyDescent="0.3">
      <c r="E8753" s="136"/>
    </row>
    <row r="8754" spans="5:5" s="121" customFormat="1" ht="88.5" customHeight="1" x14ac:dyDescent="0.3">
      <c r="E8754" s="136"/>
    </row>
    <row r="8755" spans="5:5" s="121" customFormat="1" ht="88.5" customHeight="1" x14ac:dyDescent="0.3">
      <c r="E8755" s="136"/>
    </row>
    <row r="8756" spans="5:5" s="121" customFormat="1" ht="88.5" customHeight="1" x14ac:dyDescent="0.3">
      <c r="E8756" s="136"/>
    </row>
    <row r="8757" spans="5:5" s="121" customFormat="1" ht="88.5" customHeight="1" x14ac:dyDescent="0.3">
      <c r="E8757" s="136"/>
    </row>
    <row r="8758" spans="5:5" s="121" customFormat="1" ht="88.5" customHeight="1" x14ac:dyDescent="0.3">
      <c r="E8758" s="136"/>
    </row>
    <row r="8759" spans="5:5" s="121" customFormat="1" ht="88.5" customHeight="1" x14ac:dyDescent="0.3">
      <c r="E8759" s="136"/>
    </row>
    <row r="8760" spans="5:5" s="121" customFormat="1" ht="88.5" customHeight="1" x14ac:dyDescent="0.3">
      <c r="E8760" s="136"/>
    </row>
    <row r="8761" spans="5:5" s="121" customFormat="1" ht="88.5" customHeight="1" x14ac:dyDescent="0.3">
      <c r="E8761" s="136"/>
    </row>
  </sheetData>
  <customSheetViews>
    <customSheetView guid="{388735A0-78AE-4471-8576-6714A31E1421}" topLeftCell="B1">
      <selection activeCell="D1" sqref="D1:D1048576"/>
      <pageMargins left="0.7" right="0.7" top="0.75" bottom="0.75" header="0.3" footer="0.3"/>
    </customSheetView>
    <customSheetView guid="{440115C8-0CC6-4756-BF7D-8B2015461FF2}" topLeftCell="B1">
      <selection activeCell="L11" sqref="L11"/>
      <pageMargins left="0.7" right="0.7" top="0.75" bottom="0.75" header="0.3" footer="0.3"/>
    </customSheetView>
    <customSheetView guid="{5211AAAA-756E-4FA9-B6C5-EDC9836E6C74}" topLeftCell="B1">
      <selection activeCell="A27" sqref="A27:XFD27"/>
      <pageMargins left="0.7" right="0.7" top="0.75" bottom="0.75" header="0.3" footer="0.3"/>
    </customSheetView>
    <customSheetView guid="{F476A800-2092-4517-A711-DAB738939D5A}" showPageBreaks="1" topLeftCell="A4">
      <selection activeCell="G10" sqref="G10"/>
      <pageMargins left="0.32" right="0.23" top="0.31" bottom="0.33" header="0.19" footer="0.21"/>
      <pageSetup paperSize="9" scale="85" orientation="portrait" r:id="rId1"/>
    </customSheetView>
    <customSheetView guid="{144C3463-B847-4718-8F9F-C1D867811C70}" hiddenColumns="1" topLeftCell="B1">
      <selection activeCell="L11" sqref="L11"/>
      <pageMargins left="0.7" right="0.7" top="0.75" bottom="0.75" header="0.3" footer="0.3"/>
    </customSheetView>
    <customSheetView guid="{A80A2091-9B50-41AF-8A15-68887D38AD92}" hiddenColumns="1" topLeftCell="B1">
      <selection activeCell="A27" sqref="A27:XFD27"/>
      <pageMargins left="0.7" right="0.7" top="0.75" bottom="0.75" header="0.3" footer="0.3"/>
    </customSheetView>
    <customSheetView guid="{F2FA3033-21DA-4ED6-8571-F8262F57F338}" hiddenColumns="1" topLeftCell="B1">
      <selection activeCell="J14" sqref="J14"/>
      <pageMargins left="0.7" right="0.7" top="0.75" bottom="0.75" header="0.3" footer="0.3"/>
    </customSheetView>
    <customSheetView guid="{514418C3-6394-413F-B852-408488DB2FF7}" hiddenColumns="1" topLeftCell="B1">
      <selection activeCell="J14" sqref="J14"/>
      <pageMargins left="0.7" right="0.7" top="0.75" bottom="0.75" header="0.3" footer="0.3"/>
    </customSheetView>
    <customSheetView guid="{E19B1558-60C9-47B1-9907-D608456849A3}" hiddenColumns="1" topLeftCell="B1">
      <selection activeCell="A27" sqref="A27:XFD27"/>
      <pageMargins left="0.7" right="0.7" top="0.75" bottom="0.75" header="0.3" footer="0.3"/>
    </customSheetView>
    <customSheetView guid="{C26DFAEA-7A1B-49E9-B40A-4EE29787CA1E}" hiddenColumns="1" topLeftCell="B1">
      <selection activeCell="A27" sqref="A27:XFD27"/>
      <pageMargins left="0.7" right="0.7" top="0.75" bottom="0.75" header="0.3" footer="0.3"/>
    </customSheetView>
    <customSheetView guid="{67BE5DEC-F50E-49E9-874E-AC9681F80A5E}" hiddenColumns="1" topLeftCell="B1">
      <selection activeCell="H9" sqref="H9"/>
      <pageMargins left="0.7" right="0.7" top="0.75" bottom="0.75" header="0.3" footer="0.3"/>
    </customSheetView>
    <customSheetView guid="{D07DD8B6-134A-4F26-8D55-F982E0D49809}" hiddenColumns="1" topLeftCell="B1">
      <selection activeCell="J14" sqref="J14"/>
      <pageMargins left="0.7" right="0.7" top="0.75" bottom="0.75" header="0.3" footer="0.3"/>
    </customSheetView>
    <customSheetView guid="{39E48EBD-D48E-4BB3-ACFC-5C8CECEE8FAD}" hiddenColumns="1" topLeftCell="B1">
      <selection activeCell="A27" sqref="A27:XFD27"/>
      <pageMargins left="0.7" right="0.7" top="0.75" bottom="0.75" header="0.3" footer="0.3"/>
    </customSheetView>
    <customSheetView guid="{ECCB5E59-120F-4C8D-A9FE-1D4C0A6A082F}" hiddenColumns="1" topLeftCell="B1">
      <selection activeCell="L11" sqref="L11"/>
      <pageMargins left="0.7" right="0.7" top="0.75" bottom="0.75" header="0.3" footer="0.3"/>
    </customSheetView>
    <customSheetView guid="{4E609172-2920-4CCF-A67C-C62FCD23CCF4}" hiddenColumns="1" topLeftCell="B1">
      <selection activeCell="D15" sqref="D15:E15"/>
      <pageMargins left="0.7" right="0.7" top="0.75" bottom="0.75" header="0.3" footer="0.3"/>
    </customSheetView>
    <customSheetView guid="{39040527-F8B0-4187-9B5D-69AB81C93DE1}" hiddenColumns="1" topLeftCell="B1">
      <selection activeCell="J14" sqref="J14"/>
      <pageMargins left="0.7" right="0.7" top="0.75" bottom="0.75" header="0.3" footer="0.3"/>
    </customSheetView>
    <customSheetView guid="{708396B8-DE8D-4C6C-BD5E-D5B1A804D604}" hiddenColumns="1" topLeftCell="B1">
      <selection activeCell="J14" sqref="J14"/>
      <pageMargins left="0.7" right="0.7" top="0.75" bottom="0.75" header="0.3" footer="0.3"/>
    </customSheetView>
    <customSheetView guid="{C9081878-9A32-4BF2-979B-D70E9C442E00}" hiddenColumns="1" topLeftCell="B6">
      <selection activeCell="J12" sqref="J12"/>
      <pageMargins left="0.7" right="0.7" top="0.75" bottom="0.75" header="0.3" footer="0.3"/>
    </customSheetView>
    <customSheetView guid="{31414AB6-3086-4113-A513-2FFD6581C7CB}" hiddenColumns="1" topLeftCell="B1">
      <selection activeCell="A27" sqref="A27:XFD27"/>
      <pageMargins left="0.7" right="0.7" top="0.75" bottom="0.75" header="0.3" footer="0.3"/>
    </customSheetView>
    <customSheetView guid="{1BC40B6C-7C47-4200-9441-E27EEF8ABF93}" hiddenColumns="1" topLeftCell="B1">
      <selection activeCell="A27" sqref="A27:XFD27"/>
      <pageMargins left="0.7" right="0.7" top="0.75" bottom="0.75" header="0.3" footer="0.3"/>
    </customSheetView>
    <customSheetView guid="{748E2A4D-EA1D-4DFB-BF1F-D1587FCBFEB5}">
      <selection activeCell="A27" sqref="A27"/>
      <pageMargins left="0.7" right="0.7" top="0.75" bottom="0.75" header="0.3" footer="0.3"/>
    </customSheetView>
  </customSheetViews>
  <mergeCells count="4">
    <mergeCell ref="A3:E3"/>
    <mergeCell ref="C5:C6"/>
    <mergeCell ref="D5:D6"/>
    <mergeCell ref="A5:B5"/>
  </mergeCells>
  <pageMargins left="0.7" right="0.7" top="0.75" bottom="0.75" header="0.3" footer="0.3"/>
  <pageSetup paperSize="9" scale="65"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27"/>
  <sheetViews>
    <sheetView zoomScaleNormal="100" workbookViewId="0">
      <selection activeCell="D9" sqref="D9"/>
    </sheetView>
  </sheetViews>
  <sheetFormatPr defaultRowHeight="16.5" x14ac:dyDescent="0.25"/>
  <cols>
    <col min="1" max="1" width="2" style="68" customWidth="1"/>
    <col min="2" max="3" width="16" style="68" customWidth="1"/>
    <col min="4" max="4" width="74" style="68" customWidth="1"/>
    <col min="5" max="5" width="21.7109375" style="72" customWidth="1"/>
    <col min="6" max="9" width="9.140625" style="68"/>
    <col min="10" max="10" width="57" style="68" customWidth="1"/>
    <col min="11" max="256" width="9.140625" style="68"/>
    <col min="257" max="257" width="4.140625" style="68" customWidth="1"/>
    <col min="258" max="258" width="10.85546875" style="68" customWidth="1"/>
    <col min="259" max="259" width="13.140625" style="68" customWidth="1"/>
    <col min="260" max="260" width="57.5703125" style="68" customWidth="1"/>
    <col min="261" max="261" width="13" style="68" customWidth="1"/>
    <col min="262" max="265" width="9.140625" style="68"/>
    <col min="266" max="266" width="57" style="68" customWidth="1"/>
    <col min="267" max="512" width="9.140625" style="68"/>
    <col min="513" max="513" width="4.140625" style="68" customWidth="1"/>
    <col min="514" max="514" width="10.85546875" style="68" customWidth="1"/>
    <col min="515" max="515" width="13.140625" style="68" customWidth="1"/>
    <col min="516" max="516" width="57.5703125" style="68" customWidth="1"/>
    <col min="517" max="517" width="13" style="68" customWidth="1"/>
    <col min="518" max="521" width="9.140625" style="68"/>
    <col min="522" max="522" width="57" style="68" customWidth="1"/>
    <col min="523" max="768" width="9.140625" style="68"/>
    <col min="769" max="769" width="4.140625" style="68" customWidth="1"/>
    <col min="770" max="770" width="10.85546875" style="68" customWidth="1"/>
    <col min="771" max="771" width="13.140625" style="68" customWidth="1"/>
    <col min="772" max="772" width="57.5703125" style="68" customWidth="1"/>
    <col min="773" max="773" width="13" style="68" customWidth="1"/>
    <col min="774" max="777" width="9.140625" style="68"/>
    <col min="778" max="778" width="57" style="68" customWidth="1"/>
    <col min="779" max="1024" width="9.140625" style="68"/>
    <col min="1025" max="1025" width="4.140625" style="68" customWidth="1"/>
    <col min="1026" max="1026" width="10.85546875" style="68" customWidth="1"/>
    <col min="1027" max="1027" width="13.140625" style="68" customWidth="1"/>
    <col min="1028" max="1028" width="57.5703125" style="68" customWidth="1"/>
    <col min="1029" max="1029" width="13" style="68" customWidth="1"/>
    <col min="1030" max="1033" width="9.140625" style="68"/>
    <col min="1034" max="1034" width="57" style="68" customWidth="1"/>
    <col min="1035" max="1280" width="9.140625" style="68"/>
    <col min="1281" max="1281" width="4.140625" style="68" customWidth="1"/>
    <col min="1282" max="1282" width="10.85546875" style="68" customWidth="1"/>
    <col min="1283" max="1283" width="13.140625" style="68" customWidth="1"/>
    <col min="1284" max="1284" width="57.5703125" style="68" customWidth="1"/>
    <col min="1285" max="1285" width="13" style="68" customWidth="1"/>
    <col min="1286" max="1289" width="9.140625" style="68"/>
    <col min="1290" max="1290" width="57" style="68" customWidth="1"/>
    <col min="1291" max="1536" width="9.140625" style="68"/>
    <col min="1537" max="1537" width="4.140625" style="68" customWidth="1"/>
    <col min="1538" max="1538" width="10.85546875" style="68" customWidth="1"/>
    <col min="1539" max="1539" width="13.140625" style="68" customWidth="1"/>
    <col min="1540" max="1540" width="57.5703125" style="68" customWidth="1"/>
    <col min="1541" max="1541" width="13" style="68" customWidth="1"/>
    <col min="1542" max="1545" width="9.140625" style="68"/>
    <col min="1546" max="1546" width="57" style="68" customWidth="1"/>
    <col min="1547" max="1792" width="9.140625" style="68"/>
    <col min="1793" max="1793" width="4.140625" style="68" customWidth="1"/>
    <col min="1794" max="1794" width="10.85546875" style="68" customWidth="1"/>
    <col min="1795" max="1795" width="13.140625" style="68" customWidth="1"/>
    <col min="1796" max="1796" width="57.5703125" style="68" customWidth="1"/>
    <col min="1797" max="1797" width="13" style="68" customWidth="1"/>
    <col min="1798" max="1801" width="9.140625" style="68"/>
    <col min="1802" max="1802" width="57" style="68" customWidth="1"/>
    <col min="1803" max="2048" width="9.140625" style="68"/>
    <col min="2049" max="2049" width="4.140625" style="68" customWidth="1"/>
    <col min="2050" max="2050" width="10.85546875" style="68" customWidth="1"/>
    <col min="2051" max="2051" width="13.140625" style="68" customWidth="1"/>
    <col min="2052" max="2052" width="57.5703125" style="68" customWidth="1"/>
    <col min="2053" max="2053" width="13" style="68" customWidth="1"/>
    <col min="2054" max="2057" width="9.140625" style="68"/>
    <col min="2058" max="2058" width="57" style="68" customWidth="1"/>
    <col min="2059" max="2304" width="9.140625" style="68"/>
    <col min="2305" max="2305" width="4.140625" style="68" customWidth="1"/>
    <col min="2306" max="2306" width="10.85546875" style="68" customWidth="1"/>
    <col min="2307" max="2307" width="13.140625" style="68" customWidth="1"/>
    <col min="2308" max="2308" width="57.5703125" style="68" customWidth="1"/>
    <col min="2309" max="2309" width="13" style="68" customWidth="1"/>
    <col min="2310" max="2313" width="9.140625" style="68"/>
    <col min="2314" max="2314" width="57" style="68" customWidth="1"/>
    <col min="2315" max="2560" width="9.140625" style="68"/>
    <col min="2561" max="2561" width="4.140625" style="68" customWidth="1"/>
    <col min="2562" max="2562" width="10.85546875" style="68" customWidth="1"/>
    <col min="2563" max="2563" width="13.140625" style="68" customWidth="1"/>
    <col min="2564" max="2564" width="57.5703125" style="68" customWidth="1"/>
    <col min="2565" max="2565" width="13" style="68" customWidth="1"/>
    <col min="2566" max="2569" width="9.140625" style="68"/>
    <col min="2570" max="2570" width="57" style="68" customWidth="1"/>
    <col min="2571" max="2816" width="9.140625" style="68"/>
    <col min="2817" max="2817" width="4.140625" style="68" customWidth="1"/>
    <col min="2818" max="2818" width="10.85546875" style="68" customWidth="1"/>
    <col min="2819" max="2819" width="13.140625" style="68" customWidth="1"/>
    <col min="2820" max="2820" width="57.5703125" style="68" customWidth="1"/>
    <col min="2821" max="2821" width="13" style="68" customWidth="1"/>
    <col min="2822" max="2825" width="9.140625" style="68"/>
    <col min="2826" max="2826" width="57" style="68" customWidth="1"/>
    <col min="2827" max="3072" width="9.140625" style="68"/>
    <col min="3073" max="3073" width="4.140625" style="68" customWidth="1"/>
    <col min="3074" max="3074" width="10.85546875" style="68" customWidth="1"/>
    <col min="3075" max="3075" width="13.140625" style="68" customWidth="1"/>
    <col min="3076" max="3076" width="57.5703125" style="68" customWidth="1"/>
    <col min="3077" max="3077" width="13" style="68" customWidth="1"/>
    <col min="3078" max="3081" width="9.140625" style="68"/>
    <col min="3082" max="3082" width="57" style="68" customWidth="1"/>
    <col min="3083" max="3328" width="9.140625" style="68"/>
    <col min="3329" max="3329" width="4.140625" style="68" customWidth="1"/>
    <col min="3330" max="3330" width="10.85546875" style="68" customWidth="1"/>
    <col min="3331" max="3331" width="13.140625" style="68" customWidth="1"/>
    <col min="3332" max="3332" width="57.5703125" style="68" customWidth="1"/>
    <col min="3333" max="3333" width="13" style="68" customWidth="1"/>
    <col min="3334" max="3337" width="9.140625" style="68"/>
    <col min="3338" max="3338" width="57" style="68" customWidth="1"/>
    <col min="3339" max="3584" width="9.140625" style="68"/>
    <col min="3585" max="3585" width="4.140625" style="68" customWidth="1"/>
    <col min="3586" max="3586" width="10.85546875" style="68" customWidth="1"/>
    <col min="3587" max="3587" width="13.140625" style="68" customWidth="1"/>
    <col min="3588" max="3588" width="57.5703125" style="68" customWidth="1"/>
    <col min="3589" max="3589" width="13" style="68" customWidth="1"/>
    <col min="3590" max="3593" width="9.140625" style="68"/>
    <col min="3594" max="3594" width="57" style="68" customWidth="1"/>
    <col min="3595" max="3840" width="9.140625" style="68"/>
    <col min="3841" max="3841" width="4.140625" style="68" customWidth="1"/>
    <col min="3842" max="3842" width="10.85546875" style="68" customWidth="1"/>
    <col min="3843" max="3843" width="13.140625" style="68" customWidth="1"/>
    <col min="3844" max="3844" width="57.5703125" style="68" customWidth="1"/>
    <col min="3845" max="3845" width="13" style="68" customWidth="1"/>
    <col min="3846" max="3849" width="9.140625" style="68"/>
    <col min="3850" max="3850" width="57" style="68" customWidth="1"/>
    <col min="3851" max="4096" width="9.140625" style="68"/>
    <col min="4097" max="4097" width="4.140625" style="68" customWidth="1"/>
    <col min="4098" max="4098" width="10.85546875" style="68" customWidth="1"/>
    <col min="4099" max="4099" width="13.140625" style="68" customWidth="1"/>
    <col min="4100" max="4100" width="57.5703125" style="68" customWidth="1"/>
    <col min="4101" max="4101" width="13" style="68" customWidth="1"/>
    <col min="4102" max="4105" width="9.140625" style="68"/>
    <col min="4106" max="4106" width="57" style="68" customWidth="1"/>
    <col min="4107" max="4352" width="9.140625" style="68"/>
    <col min="4353" max="4353" width="4.140625" style="68" customWidth="1"/>
    <col min="4354" max="4354" width="10.85546875" style="68" customWidth="1"/>
    <col min="4355" max="4355" width="13.140625" style="68" customWidth="1"/>
    <col min="4356" max="4356" width="57.5703125" style="68" customWidth="1"/>
    <col min="4357" max="4357" width="13" style="68" customWidth="1"/>
    <col min="4358" max="4361" width="9.140625" style="68"/>
    <col min="4362" max="4362" width="57" style="68" customWidth="1"/>
    <col min="4363" max="4608" width="9.140625" style="68"/>
    <col min="4609" max="4609" width="4.140625" style="68" customWidth="1"/>
    <col min="4610" max="4610" width="10.85546875" style="68" customWidth="1"/>
    <col min="4611" max="4611" width="13.140625" style="68" customWidth="1"/>
    <col min="4612" max="4612" width="57.5703125" style="68" customWidth="1"/>
    <col min="4613" max="4613" width="13" style="68" customWidth="1"/>
    <col min="4614" max="4617" width="9.140625" style="68"/>
    <col min="4618" max="4618" width="57" style="68" customWidth="1"/>
    <col min="4619" max="4864" width="9.140625" style="68"/>
    <col min="4865" max="4865" width="4.140625" style="68" customWidth="1"/>
    <col min="4866" max="4866" width="10.85546875" style="68" customWidth="1"/>
    <col min="4867" max="4867" width="13.140625" style="68" customWidth="1"/>
    <col min="4868" max="4868" width="57.5703125" style="68" customWidth="1"/>
    <col min="4869" max="4869" width="13" style="68" customWidth="1"/>
    <col min="4870" max="4873" width="9.140625" style="68"/>
    <col min="4874" max="4874" width="57" style="68" customWidth="1"/>
    <col min="4875" max="5120" width="9.140625" style="68"/>
    <col min="5121" max="5121" width="4.140625" style="68" customWidth="1"/>
    <col min="5122" max="5122" width="10.85546875" style="68" customWidth="1"/>
    <col min="5123" max="5123" width="13.140625" style="68" customWidth="1"/>
    <col min="5124" max="5124" width="57.5703125" style="68" customWidth="1"/>
    <col min="5125" max="5125" width="13" style="68" customWidth="1"/>
    <col min="5126" max="5129" width="9.140625" style="68"/>
    <col min="5130" max="5130" width="57" style="68" customWidth="1"/>
    <col min="5131" max="5376" width="9.140625" style="68"/>
    <col min="5377" max="5377" width="4.140625" style="68" customWidth="1"/>
    <col min="5378" max="5378" width="10.85546875" style="68" customWidth="1"/>
    <col min="5379" max="5379" width="13.140625" style="68" customWidth="1"/>
    <col min="5380" max="5380" width="57.5703125" style="68" customWidth="1"/>
    <col min="5381" max="5381" width="13" style="68" customWidth="1"/>
    <col min="5382" max="5385" width="9.140625" style="68"/>
    <col min="5386" max="5386" width="57" style="68" customWidth="1"/>
    <col min="5387" max="5632" width="9.140625" style="68"/>
    <col min="5633" max="5633" width="4.140625" style="68" customWidth="1"/>
    <col min="5634" max="5634" width="10.85546875" style="68" customWidth="1"/>
    <col min="5635" max="5635" width="13.140625" style="68" customWidth="1"/>
    <col min="5636" max="5636" width="57.5703125" style="68" customWidth="1"/>
    <col min="5637" max="5637" width="13" style="68" customWidth="1"/>
    <col min="5638" max="5641" width="9.140625" style="68"/>
    <col min="5642" max="5642" width="57" style="68" customWidth="1"/>
    <col min="5643" max="5888" width="9.140625" style="68"/>
    <col min="5889" max="5889" width="4.140625" style="68" customWidth="1"/>
    <col min="5890" max="5890" width="10.85546875" style="68" customWidth="1"/>
    <col min="5891" max="5891" width="13.140625" style="68" customWidth="1"/>
    <col min="5892" max="5892" width="57.5703125" style="68" customWidth="1"/>
    <col min="5893" max="5893" width="13" style="68" customWidth="1"/>
    <col min="5894" max="5897" width="9.140625" style="68"/>
    <col min="5898" max="5898" width="57" style="68" customWidth="1"/>
    <col min="5899" max="6144" width="9.140625" style="68"/>
    <col min="6145" max="6145" width="4.140625" style="68" customWidth="1"/>
    <col min="6146" max="6146" width="10.85546875" style="68" customWidth="1"/>
    <col min="6147" max="6147" width="13.140625" style="68" customWidth="1"/>
    <col min="6148" max="6148" width="57.5703125" style="68" customWidth="1"/>
    <col min="6149" max="6149" width="13" style="68" customWidth="1"/>
    <col min="6150" max="6153" width="9.140625" style="68"/>
    <col min="6154" max="6154" width="57" style="68" customWidth="1"/>
    <col min="6155" max="6400" width="9.140625" style="68"/>
    <col min="6401" max="6401" width="4.140625" style="68" customWidth="1"/>
    <col min="6402" max="6402" width="10.85546875" style="68" customWidth="1"/>
    <col min="6403" max="6403" width="13.140625" style="68" customWidth="1"/>
    <col min="6404" max="6404" width="57.5703125" style="68" customWidth="1"/>
    <col min="6405" max="6405" width="13" style="68" customWidth="1"/>
    <col min="6406" max="6409" width="9.140625" style="68"/>
    <col min="6410" max="6410" width="57" style="68" customWidth="1"/>
    <col min="6411" max="6656" width="9.140625" style="68"/>
    <col min="6657" max="6657" width="4.140625" style="68" customWidth="1"/>
    <col min="6658" max="6658" width="10.85546875" style="68" customWidth="1"/>
    <col min="6659" max="6659" width="13.140625" style="68" customWidth="1"/>
    <col min="6660" max="6660" width="57.5703125" style="68" customWidth="1"/>
    <col min="6661" max="6661" width="13" style="68" customWidth="1"/>
    <col min="6662" max="6665" width="9.140625" style="68"/>
    <col min="6666" max="6666" width="57" style="68" customWidth="1"/>
    <col min="6667" max="6912" width="9.140625" style="68"/>
    <col min="6913" max="6913" width="4.140625" style="68" customWidth="1"/>
    <col min="6914" max="6914" width="10.85546875" style="68" customWidth="1"/>
    <col min="6915" max="6915" width="13.140625" style="68" customWidth="1"/>
    <col min="6916" max="6916" width="57.5703125" style="68" customWidth="1"/>
    <col min="6917" max="6917" width="13" style="68" customWidth="1"/>
    <col min="6918" max="6921" width="9.140625" style="68"/>
    <col min="6922" max="6922" width="57" style="68" customWidth="1"/>
    <col min="6923" max="7168" width="9.140625" style="68"/>
    <col min="7169" max="7169" width="4.140625" style="68" customWidth="1"/>
    <col min="7170" max="7170" width="10.85546875" style="68" customWidth="1"/>
    <col min="7171" max="7171" width="13.140625" style="68" customWidth="1"/>
    <col min="7172" max="7172" width="57.5703125" style="68" customWidth="1"/>
    <col min="7173" max="7173" width="13" style="68" customWidth="1"/>
    <col min="7174" max="7177" width="9.140625" style="68"/>
    <col min="7178" max="7178" width="57" style="68" customWidth="1"/>
    <col min="7179" max="7424" width="9.140625" style="68"/>
    <col min="7425" max="7425" width="4.140625" style="68" customWidth="1"/>
    <col min="7426" max="7426" width="10.85546875" style="68" customWidth="1"/>
    <col min="7427" max="7427" width="13.140625" style="68" customWidth="1"/>
    <col min="7428" max="7428" width="57.5703125" style="68" customWidth="1"/>
    <col min="7429" max="7429" width="13" style="68" customWidth="1"/>
    <col min="7430" max="7433" width="9.140625" style="68"/>
    <col min="7434" max="7434" width="57" style="68" customWidth="1"/>
    <col min="7435" max="7680" width="9.140625" style="68"/>
    <col min="7681" max="7681" width="4.140625" style="68" customWidth="1"/>
    <col min="7682" max="7682" width="10.85546875" style="68" customWidth="1"/>
    <col min="7683" max="7683" width="13.140625" style="68" customWidth="1"/>
    <col min="7684" max="7684" width="57.5703125" style="68" customWidth="1"/>
    <col min="7685" max="7685" width="13" style="68" customWidth="1"/>
    <col min="7686" max="7689" width="9.140625" style="68"/>
    <col min="7690" max="7690" width="57" style="68" customWidth="1"/>
    <col min="7691" max="7936" width="9.140625" style="68"/>
    <col min="7937" max="7937" width="4.140625" style="68" customWidth="1"/>
    <col min="7938" max="7938" width="10.85546875" style="68" customWidth="1"/>
    <col min="7939" max="7939" width="13.140625" style="68" customWidth="1"/>
    <col min="7940" max="7940" width="57.5703125" style="68" customWidth="1"/>
    <col min="7941" max="7941" width="13" style="68" customWidth="1"/>
    <col min="7942" max="7945" width="9.140625" style="68"/>
    <col min="7946" max="7946" width="57" style="68" customWidth="1"/>
    <col min="7947" max="8192" width="9.140625" style="68"/>
    <col min="8193" max="8193" width="4.140625" style="68" customWidth="1"/>
    <col min="8194" max="8194" width="10.85546875" style="68" customWidth="1"/>
    <col min="8195" max="8195" width="13.140625" style="68" customWidth="1"/>
    <col min="8196" max="8196" width="57.5703125" style="68" customWidth="1"/>
    <col min="8197" max="8197" width="13" style="68" customWidth="1"/>
    <col min="8198" max="8201" width="9.140625" style="68"/>
    <col min="8202" max="8202" width="57" style="68" customWidth="1"/>
    <col min="8203" max="8448" width="9.140625" style="68"/>
    <col min="8449" max="8449" width="4.140625" style="68" customWidth="1"/>
    <col min="8450" max="8450" width="10.85546875" style="68" customWidth="1"/>
    <col min="8451" max="8451" width="13.140625" style="68" customWidth="1"/>
    <col min="8452" max="8452" width="57.5703125" style="68" customWidth="1"/>
    <col min="8453" max="8453" width="13" style="68" customWidth="1"/>
    <col min="8454" max="8457" width="9.140625" style="68"/>
    <col min="8458" max="8458" width="57" style="68" customWidth="1"/>
    <col min="8459" max="8704" width="9.140625" style="68"/>
    <col min="8705" max="8705" width="4.140625" style="68" customWidth="1"/>
    <col min="8706" max="8706" width="10.85546875" style="68" customWidth="1"/>
    <col min="8707" max="8707" width="13.140625" style="68" customWidth="1"/>
    <col min="8708" max="8708" width="57.5703125" style="68" customWidth="1"/>
    <col min="8709" max="8709" width="13" style="68" customWidth="1"/>
    <col min="8710" max="8713" width="9.140625" style="68"/>
    <col min="8714" max="8714" width="57" style="68" customWidth="1"/>
    <col min="8715" max="8960" width="9.140625" style="68"/>
    <col min="8961" max="8961" width="4.140625" style="68" customWidth="1"/>
    <col min="8962" max="8962" width="10.85546875" style="68" customWidth="1"/>
    <col min="8963" max="8963" width="13.140625" style="68" customWidth="1"/>
    <col min="8964" max="8964" width="57.5703125" style="68" customWidth="1"/>
    <col min="8965" max="8965" width="13" style="68" customWidth="1"/>
    <col min="8966" max="8969" width="9.140625" style="68"/>
    <col min="8970" max="8970" width="57" style="68" customWidth="1"/>
    <col min="8971" max="9216" width="9.140625" style="68"/>
    <col min="9217" max="9217" width="4.140625" style="68" customWidth="1"/>
    <col min="9218" max="9218" width="10.85546875" style="68" customWidth="1"/>
    <col min="9219" max="9219" width="13.140625" style="68" customWidth="1"/>
    <col min="9220" max="9220" width="57.5703125" style="68" customWidth="1"/>
    <col min="9221" max="9221" width="13" style="68" customWidth="1"/>
    <col min="9222" max="9225" width="9.140625" style="68"/>
    <col min="9226" max="9226" width="57" style="68" customWidth="1"/>
    <col min="9227" max="9472" width="9.140625" style="68"/>
    <col min="9473" max="9473" width="4.140625" style="68" customWidth="1"/>
    <col min="9474" max="9474" width="10.85546875" style="68" customWidth="1"/>
    <col min="9475" max="9475" width="13.140625" style="68" customWidth="1"/>
    <col min="9476" max="9476" width="57.5703125" style="68" customWidth="1"/>
    <col min="9477" max="9477" width="13" style="68" customWidth="1"/>
    <col min="9478" max="9481" width="9.140625" style="68"/>
    <col min="9482" max="9482" width="57" style="68" customWidth="1"/>
    <col min="9483" max="9728" width="9.140625" style="68"/>
    <col min="9729" max="9729" width="4.140625" style="68" customWidth="1"/>
    <col min="9730" max="9730" width="10.85546875" style="68" customWidth="1"/>
    <col min="9731" max="9731" width="13.140625" style="68" customWidth="1"/>
    <col min="9732" max="9732" width="57.5703125" style="68" customWidth="1"/>
    <col min="9733" max="9733" width="13" style="68" customWidth="1"/>
    <col min="9734" max="9737" width="9.140625" style="68"/>
    <col min="9738" max="9738" width="57" style="68" customWidth="1"/>
    <col min="9739" max="9984" width="9.140625" style="68"/>
    <col min="9985" max="9985" width="4.140625" style="68" customWidth="1"/>
    <col min="9986" max="9986" width="10.85546875" style="68" customWidth="1"/>
    <col min="9987" max="9987" width="13.140625" style="68" customWidth="1"/>
    <col min="9988" max="9988" width="57.5703125" style="68" customWidth="1"/>
    <col min="9989" max="9989" width="13" style="68" customWidth="1"/>
    <col min="9990" max="9993" width="9.140625" style="68"/>
    <col min="9994" max="9994" width="57" style="68" customWidth="1"/>
    <col min="9995" max="10240" width="9.140625" style="68"/>
    <col min="10241" max="10241" width="4.140625" style="68" customWidth="1"/>
    <col min="10242" max="10242" width="10.85546875" style="68" customWidth="1"/>
    <col min="10243" max="10243" width="13.140625" style="68" customWidth="1"/>
    <col min="10244" max="10244" width="57.5703125" style="68" customWidth="1"/>
    <col min="10245" max="10245" width="13" style="68" customWidth="1"/>
    <col min="10246" max="10249" width="9.140625" style="68"/>
    <col min="10250" max="10250" width="57" style="68" customWidth="1"/>
    <col min="10251" max="10496" width="9.140625" style="68"/>
    <col min="10497" max="10497" width="4.140625" style="68" customWidth="1"/>
    <col min="10498" max="10498" width="10.85546875" style="68" customWidth="1"/>
    <col min="10499" max="10499" width="13.140625" style="68" customWidth="1"/>
    <col min="10500" max="10500" width="57.5703125" style="68" customWidth="1"/>
    <col min="10501" max="10501" width="13" style="68" customWidth="1"/>
    <col min="10502" max="10505" width="9.140625" style="68"/>
    <col min="10506" max="10506" width="57" style="68" customWidth="1"/>
    <col min="10507" max="10752" width="9.140625" style="68"/>
    <col min="10753" max="10753" width="4.140625" style="68" customWidth="1"/>
    <col min="10754" max="10754" width="10.85546875" style="68" customWidth="1"/>
    <col min="10755" max="10755" width="13.140625" style="68" customWidth="1"/>
    <col min="10756" max="10756" width="57.5703125" style="68" customWidth="1"/>
    <col min="10757" max="10757" width="13" style="68" customWidth="1"/>
    <col min="10758" max="10761" width="9.140625" style="68"/>
    <col min="10762" max="10762" width="57" style="68" customWidth="1"/>
    <col min="10763" max="11008" width="9.140625" style="68"/>
    <col min="11009" max="11009" width="4.140625" style="68" customWidth="1"/>
    <col min="11010" max="11010" width="10.85546875" style="68" customWidth="1"/>
    <col min="11011" max="11011" width="13.140625" style="68" customWidth="1"/>
    <col min="11012" max="11012" width="57.5703125" style="68" customWidth="1"/>
    <col min="11013" max="11013" width="13" style="68" customWidth="1"/>
    <col min="11014" max="11017" width="9.140625" style="68"/>
    <col min="11018" max="11018" width="57" style="68" customWidth="1"/>
    <col min="11019" max="11264" width="9.140625" style="68"/>
    <col min="11265" max="11265" width="4.140625" style="68" customWidth="1"/>
    <col min="11266" max="11266" width="10.85546875" style="68" customWidth="1"/>
    <col min="11267" max="11267" width="13.140625" style="68" customWidth="1"/>
    <col min="11268" max="11268" width="57.5703125" style="68" customWidth="1"/>
    <col min="11269" max="11269" width="13" style="68" customWidth="1"/>
    <col min="11270" max="11273" width="9.140625" style="68"/>
    <col min="11274" max="11274" width="57" style="68" customWidth="1"/>
    <col min="11275" max="11520" width="9.140625" style="68"/>
    <col min="11521" max="11521" width="4.140625" style="68" customWidth="1"/>
    <col min="11522" max="11522" width="10.85546875" style="68" customWidth="1"/>
    <col min="11523" max="11523" width="13.140625" style="68" customWidth="1"/>
    <col min="11524" max="11524" width="57.5703125" style="68" customWidth="1"/>
    <col min="11525" max="11525" width="13" style="68" customWidth="1"/>
    <col min="11526" max="11529" width="9.140625" style="68"/>
    <col min="11530" max="11530" width="57" style="68" customWidth="1"/>
    <col min="11531" max="11776" width="9.140625" style="68"/>
    <col min="11777" max="11777" width="4.140625" style="68" customWidth="1"/>
    <col min="11778" max="11778" width="10.85546875" style="68" customWidth="1"/>
    <col min="11779" max="11779" width="13.140625" style="68" customWidth="1"/>
    <col min="11780" max="11780" width="57.5703125" style="68" customWidth="1"/>
    <col min="11781" max="11781" width="13" style="68" customWidth="1"/>
    <col min="11782" max="11785" width="9.140625" style="68"/>
    <col min="11786" max="11786" width="57" style="68" customWidth="1"/>
    <col min="11787" max="12032" width="9.140625" style="68"/>
    <col min="12033" max="12033" width="4.140625" style="68" customWidth="1"/>
    <col min="12034" max="12034" width="10.85546875" style="68" customWidth="1"/>
    <col min="12035" max="12035" width="13.140625" style="68" customWidth="1"/>
    <col min="12036" max="12036" width="57.5703125" style="68" customWidth="1"/>
    <col min="12037" max="12037" width="13" style="68" customWidth="1"/>
    <col min="12038" max="12041" width="9.140625" style="68"/>
    <col min="12042" max="12042" width="57" style="68" customWidth="1"/>
    <col min="12043" max="12288" width="9.140625" style="68"/>
    <col min="12289" max="12289" width="4.140625" style="68" customWidth="1"/>
    <col min="12290" max="12290" width="10.85546875" style="68" customWidth="1"/>
    <col min="12291" max="12291" width="13.140625" style="68" customWidth="1"/>
    <col min="12292" max="12292" width="57.5703125" style="68" customWidth="1"/>
    <col min="12293" max="12293" width="13" style="68" customWidth="1"/>
    <col min="12294" max="12297" width="9.140625" style="68"/>
    <col min="12298" max="12298" width="57" style="68" customWidth="1"/>
    <col min="12299" max="12544" width="9.140625" style="68"/>
    <col min="12545" max="12545" width="4.140625" style="68" customWidth="1"/>
    <col min="12546" max="12546" width="10.85546875" style="68" customWidth="1"/>
    <col min="12547" max="12547" width="13.140625" style="68" customWidth="1"/>
    <col min="12548" max="12548" width="57.5703125" style="68" customWidth="1"/>
    <col min="12549" max="12549" width="13" style="68" customWidth="1"/>
    <col min="12550" max="12553" width="9.140625" style="68"/>
    <col min="12554" max="12554" width="57" style="68" customWidth="1"/>
    <col min="12555" max="12800" width="9.140625" style="68"/>
    <col min="12801" max="12801" width="4.140625" style="68" customWidth="1"/>
    <col min="12802" max="12802" width="10.85546875" style="68" customWidth="1"/>
    <col min="12803" max="12803" width="13.140625" style="68" customWidth="1"/>
    <col min="12804" max="12804" width="57.5703125" style="68" customWidth="1"/>
    <col min="12805" max="12805" width="13" style="68" customWidth="1"/>
    <col min="12806" max="12809" width="9.140625" style="68"/>
    <col min="12810" max="12810" width="57" style="68" customWidth="1"/>
    <col min="12811" max="13056" width="9.140625" style="68"/>
    <col min="13057" max="13057" width="4.140625" style="68" customWidth="1"/>
    <col min="13058" max="13058" width="10.85546875" style="68" customWidth="1"/>
    <col min="13059" max="13059" width="13.140625" style="68" customWidth="1"/>
    <col min="13060" max="13060" width="57.5703125" style="68" customWidth="1"/>
    <col min="13061" max="13061" width="13" style="68" customWidth="1"/>
    <col min="13062" max="13065" width="9.140625" style="68"/>
    <col min="13066" max="13066" width="57" style="68" customWidth="1"/>
    <col min="13067" max="13312" width="9.140625" style="68"/>
    <col min="13313" max="13313" width="4.140625" style="68" customWidth="1"/>
    <col min="13314" max="13314" width="10.85546875" style="68" customWidth="1"/>
    <col min="13315" max="13315" width="13.140625" style="68" customWidth="1"/>
    <col min="13316" max="13316" width="57.5703125" style="68" customWidth="1"/>
    <col min="13317" max="13317" width="13" style="68" customWidth="1"/>
    <col min="13318" max="13321" width="9.140625" style="68"/>
    <col min="13322" max="13322" width="57" style="68" customWidth="1"/>
    <col min="13323" max="13568" width="9.140625" style="68"/>
    <col min="13569" max="13569" width="4.140625" style="68" customWidth="1"/>
    <col min="13570" max="13570" width="10.85546875" style="68" customWidth="1"/>
    <col min="13571" max="13571" width="13.140625" style="68" customWidth="1"/>
    <col min="13572" max="13572" width="57.5703125" style="68" customWidth="1"/>
    <col min="13573" max="13573" width="13" style="68" customWidth="1"/>
    <col min="13574" max="13577" width="9.140625" style="68"/>
    <col min="13578" max="13578" width="57" style="68" customWidth="1"/>
    <col min="13579" max="13824" width="9.140625" style="68"/>
    <col min="13825" max="13825" width="4.140625" style="68" customWidth="1"/>
    <col min="13826" max="13826" width="10.85546875" style="68" customWidth="1"/>
    <col min="13827" max="13827" width="13.140625" style="68" customWidth="1"/>
    <col min="13828" max="13828" width="57.5703125" style="68" customWidth="1"/>
    <col min="13829" max="13829" width="13" style="68" customWidth="1"/>
    <col min="13830" max="13833" width="9.140625" style="68"/>
    <col min="13834" max="13834" width="57" style="68" customWidth="1"/>
    <col min="13835" max="14080" width="9.140625" style="68"/>
    <col min="14081" max="14081" width="4.140625" style="68" customWidth="1"/>
    <col min="14082" max="14082" width="10.85546875" style="68" customWidth="1"/>
    <col min="14083" max="14083" width="13.140625" style="68" customWidth="1"/>
    <col min="14084" max="14084" width="57.5703125" style="68" customWidth="1"/>
    <col min="14085" max="14085" width="13" style="68" customWidth="1"/>
    <col min="14086" max="14089" width="9.140625" style="68"/>
    <col min="14090" max="14090" width="57" style="68" customWidth="1"/>
    <col min="14091" max="14336" width="9.140625" style="68"/>
    <col min="14337" max="14337" width="4.140625" style="68" customWidth="1"/>
    <col min="14338" max="14338" width="10.85546875" style="68" customWidth="1"/>
    <col min="14339" max="14339" width="13.140625" style="68" customWidth="1"/>
    <col min="14340" max="14340" width="57.5703125" style="68" customWidth="1"/>
    <col min="14341" max="14341" width="13" style="68" customWidth="1"/>
    <col min="14342" max="14345" width="9.140625" style="68"/>
    <col min="14346" max="14346" width="57" style="68" customWidth="1"/>
    <col min="14347" max="14592" width="9.140625" style="68"/>
    <col min="14593" max="14593" width="4.140625" style="68" customWidth="1"/>
    <col min="14594" max="14594" width="10.85546875" style="68" customWidth="1"/>
    <col min="14595" max="14595" width="13.140625" style="68" customWidth="1"/>
    <col min="14596" max="14596" width="57.5703125" style="68" customWidth="1"/>
    <col min="14597" max="14597" width="13" style="68" customWidth="1"/>
    <col min="14598" max="14601" width="9.140625" style="68"/>
    <col min="14602" max="14602" width="57" style="68" customWidth="1"/>
    <col min="14603" max="14848" width="9.140625" style="68"/>
    <col min="14849" max="14849" width="4.140625" style="68" customWidth="1"/>
    <col min="14850" max="14850" width="10.85546875" style="68" customWidth="1"/>
    <col min="14851" max="14851" width="13.140625" style="68" customWidth="1"/>
    <col min="14852" max="14852" width="57.5703125" style="68" customWidth="1"/>
    <col min="14853" max="14853" width="13" style="68" customWidth="1"/>
    <col min="14854" max="14857" width="9.140625" style="68"/>
    <col min="14858" max="14858" width="57" style="68" customWidth="1"/>
    <col min="14859" max="15104" width="9.140625" style="68"/>
    <col min="15105" max="15105" width="4.140625" style="68" customWidth="1"/>
    <col min="15106" max="15106" width="10.85546875" style="68" customWidth="1"/>
    <col min="15107" max="15107" width="13.140625" style="68" customWidth="1"/>
    <col min="15108" max="15108" width="57.5703125" style="68" customWidth="1"/>
    <col min="15109" max="15109" width="13" style="68" customWidth="1"/>
    <col min="15110" max="15113" width="9.140625" style="68"/>
    <col min="15114" max="15114" width="57" style="68" customWidth="1"/>
    <col min="15115" max="15360" width="9.140625" style="68"/>
    <col min="15361" max="15361" width="4.140625" style="68" customWidth="1"/>
    <col min="15362" max="15362" width="10.85546875" style="68" customWidth="1"/>
    <col min="15363" max="15363" width="13.140625" style="68" customWidth="1"/>
    <col min="15364" max="15364" width="57.5703125" style="68" customWidth="1"/>
    <col min="15365" max="15365" width="13" style="68" customWidth="1"/>
    <col min="15366" max="15369" width="9.140625" style="68"/>
    <col min="15370" max="15370" width="57" style="68" customWidth="1"/>
    <col min="15371" max="15616" width="9.140625" style="68"/>
    <col min="15617" max="15617" width="4.140625" style="68" customWidth="1"/>
    <col min="15618" max="15618" width="10.85546875" style="68" customWidth="1"/>
    <col min="15619" max="15619" width="13.140625" style="68" customWidth="1"/>
    <col min="15620" max="15620" width="57.5703125" style="68" customWidth="1"/>
    <col min="15621" max="15621" width="13" style="68" customWidth="1"/>
    <col min="15622" max="15625" width="9.140625" style="68"/>
    <col min="15626" max="15626" width="57" style="68" customWidth="1"/>
    <col min="15627" max="15872" width="9.140625" style="68"/>
    <col min="15873" max="15873" width="4.140625" style="68" customWidth="1"/>
    <col min="15874" max="15874" width="10.85546875" style="68" customWidth="1"/>
    <col min="15875" max="15875" width="13.140625" style="68" customWidth="1"/>
    <col min="15876" max="15876" width="57.5703125" style="68" customWidth="1"/>
    <col min="15877" max="15877" width="13" style="68" customWidth="1"/>
    <col min="15878" max="15881" width="9.140625" style="68"/>
    <col min="15882" max="15882" width="57" style="68" customWidth="1"/>
    <col min="15883" max="16128" width="9.140625" style="68"/>
    <col min="16129" max="16129" width="4.140625" style="68" customWidth="1"/>
    <col min="16130" max="16130" width="10.85546875" style="68" customWidth="1"/>
    <col min="16131" max="16131" width="13.140625" style="68" customWidth="1"/>
    <col min="16132" max="16132" width="57.5703125" style="68" customWidth="1"/>
    <col min="16133" max="16133" width="13" style="68" customWidth="1"/>
    <col min="16134" max="16137" width="9.140625" style="68"/>
    <col min="16138" max="16138" width="57" style="68" customWidth="1"/>
    <col min="16139" max="16384" width="9.140625" style="68"/>
  </cols>
  <sheetData>
    <row r="1" spans="1:8" x14ac:dyDescent="0.25">
      <c r="A1" s="428"/>
      <c r="B1" s="428"/>
      <c r="C1" s="428"/>
      <c r="D1" s="428"/>
      <c r="E1" s="429" t="s">
        <v>90</v>
      </c>
      <c r="H1" s="69"/>
    </row>
    <row r="2" spans="1:8" x14ac:dyDescent="0.25">
      <c r="A2" s="428"/>
      <c r="B2" s="428"/>
      <c r="C2" s="428"/>
      <c r="D2" s="428"/>
      <c r="E2" s="429" t="s">
        <v>509</v>
      </c>
      <c r="H2" s="69"/>
    </row>
    <row r="3" spans="1:8" x14ac:dyDescent="0.25">
      <c r="A3" s="428"/>
      <c r="B3" s="428"/>
      <c r="C3" s="428"/>
      <c r="D3" s="428"/>
      <c r="E3" s="430"/>
    </row>
    <row r="4" spans="1:8" ht="46.5" customHeight="1" x14ac:dyDescent="0.25">
      <c r="A4" s="428"/>
      <c r="B4" s="733" t="s">
        <v>1009</v>
      </c>
      <c r="C4" s="734"/>
      <c r="D4" s="734"/>
      <c r="E4" s="734"/>
    </row>
    <row r="5" spans="1:8" x14ac:dyDescent="0.25">
      <c r="A5" s="428"/>
      <c r="B5" s="431"/>
      <c r="C5" s="431"/>
      <c r="D5" s="431"/>
      <c r="E5" s="522" t="s">
        <v>85</v>
      </c>
    </row>
    <row r="6" spans="1:8" ht="20.25" customHeight="1" x14ac:dyDescent="0.25">
      <c r="A6" s="428"/>
      <c r="B6" s="735" t="s">
        <v>24</v>
      </c>
      <c r="C6" s="729"/>
      <c r="D6" s="735" t="s">
        <v>510</v>
      </c>
      <c r="E6" s="735" t="s">
        <v>84</v>
      </c>
    </row>
    <row r="7" spans="1:8" ht="27.75" customHeight="1" x14ac:dyDescent="0.25">
      <c r="A7" s="428"/>
      <c r="B7" s="433" t="s">
        <v>20</v>
      </c>
      <c r="C7" s="433" t="s">
        <v>23</v>
      </c>
      <c r="D7" s="731"/>
      <c r="E7" s="731"/>
    </row>
    <row r="8" spans="1:8" ht="33.75" customHeight="1" x14ac:dyDescent="0.25">
      <c r="A8" s="428"/>
      <c r="B8" s="434"/>
      <c r="C8" s="434"/>
      <c r="D8" s="435" t="s">
        <v>1</v>
      </c>
      <c r="E8" s="436">
        <f>E9+E18+E21</f>
        <v>131882</v>
      </c>
      <c r="G8" s="70"/>
    </row>
    <row r="9" spans="1:8" ht="35.25" customHeight="1" x14ac:dyDescent="0.25">
      <c r="A9" s="428"/>
      <c r="B9" s="433"/>
      <c r="C9" s="434"/>
      <c r="D9" s="437" t="s">
        <v>542</v>
      </c>
      <c r="E9" s="436">
        <f>E10+E16+E13</f>
        <v>120282</v>
      </c>
    </row>
    <row r="10" spans="1:8" ht="34.5" customHeight="1" x14ac:dyDescent="0.25">
      <c r="A10" s="428"/>
      <c r="B10" s="729">
        <v>1145</v>
      </c>
      <c r="C10" s="731" t="s">
        <v>436</v>
      </c>
      <c r="D10" s="731"/>
      <c r="E10" s="438">
        <f>E11+E12</f>
        <v>33855</v>
      </c>
    </row>
    <row r="11" spans="1:8" ht="44.25" customHeight="1" x14ac:dyDescent="0.25">
      <c r="A11" s="428"/>
      <c r="B11" s="729"/>
      <c r="C11" s="439" t="s">
        <v>3</v>
      </c>
      <c r="D11" s="432" t="s">
        <v>440</v>
      </c>
      <c r="E11" s="438">
        <v>32105</v>
      </c>
    </row>
    <row r="12" spans="1:8" ht="40.5" customHeight="1" x14ac:dyDescent="0.25">
      <c r="A12" s="428"/>
      <c r="B12" s="729"/>
      <c r="C12" s="439" t="s">
        <v>549</v>
      </c>
      <c r="D12" s="440" t="s">
        <v>511</v>
      </c>
      <c r="E12" s="438">
        <v>1750</v>
      </c>
    </row>
    <row r="13" spans="1:8" ht="30" customHeight="1" x14ac:dyDescent="0.25">
      <c r="A13" s="428"/>
      <c r="B13" s="729">
        <v>1011</v>
      </c>
      <c r="C13" s="732" t="s">
        <v>541</v>
      </c>
      <c r="D13" s="732"/>
      <c r="E13" s="438">
        <f>+E14+E15</f>
        <v>65100</v>
      </c>
    </row>
    <row r="14" spans="1:8" ht="62.25" customHeight="1" x14ac:dyDescent="0.25">
      <c r="A14" s="428"/>
      <c r="B14" s="729"/>
      <c r="C14" s="439" t="s">
        <v>538</v>
      </c>
      <c r="D14" s="432" t="s">
        <v>539</v>
      </c>
      <c r="E14" s="438">
        <v>27900</v>
      </c>
    </row>
    <row r="15" spans="1:8" ht="49.5" x14ac:dyDescent="0.25">
      <c r="A15" s="428"/>
      <c r="B15" s="729"/>
      <c r="C15" s="439" t="s">
        <v>537</v>
      </c>
      <c r="D15" s="432" t="s">
        <v>540</v>
      </c>
      <c r="E15" s="438">
        <v>37200</v>
      </c>
    </row>
    <row r="16" spans="1:8" ht="50.25" customHeight="1" x14ac:dyDescent="0.25">
      <c r="A16" s="428"/>
      <c r="B16" s="729" t="s">
        <v>512</v>
      </c>
      <c r="C16" s="730" t="s">
        <v>434</v>
      </c>
      <c r="D16" s="730"/>
      <c r="E16" s="438">
        <f>E17</f>
        <v>21327</v>
      </c>
    </row>
    <row r="17" spans="1:10" ht="45" customHeight="1" x14ac:dyDescent="0.25">
      <c r="A17" s="428"/>
      <c r="B17" s="729"/>
      <c r="C17" s="441" t="s">
        <v>7</v>
      </c>
      <c r="D17" s="442" t="s">
        <v>513</v>
      </c>
      <c r="E17" s="438">
        <v>21327</v>
      </c>
      <c r="J17" s="71"/>
    </row>
    <row r="18" spans="1:10" ht="26.25" customHeight="1" x14ac:dyDescent="0.25">
      <c r="A18" s="428"/>
      <c r="B18" s="520"/>
      <c r="C18" s="439"/>
      <c r="D18" s="435" t="s">
        <v>543</v>
      </c>
      <c r="E18" s="436">
        <f>E19</f>
        <v>2000</v>
      </c>
    </row>
    <row r="19" spans="1:10" ht="36" customHeight="1" x14ac:dyDescent="0.25">
      <c r="A19" s="428"/>
      <c r="B19" s="729" t="s">
        <v>514</v>
      </c>
      <c r="C19" s="730" t="s">
        <v>515</v>
      </c>
      <c r="D19" s="730"/>
      <c r="E19" s="443">
        <f>E20</f>
        <v>2000</v>
      </c>
    </row>
    <row r="20" spans="1:10" ht="27" customHeight="1" x14ac:dyDescent="0.25">
      <c r="A20" s="428"/>
      <c r="B20" s="729"/>
      <c r="C20" s="439" t="s">
        <v>11</v>
      </c>
      <c r="D20" s="432" t="s">
        <v>516</v>
      </c>
      <c r="E20" s="443">
        <v>2000</v>
      </c>
    </row>
    <row r="21" spans="1:10" ht="41.25" customHeight="1" x14ac:dyDescent="0.25">
      <c r="A21" s="428"/>
      <c r="B21" s="521"/>
      <c r="C21" s="444"/>
      <c r="D21" s="445" t="s">
        <v>544</v>
      </c>
      <c r="E21" s="446">
        <f>E22</f>
        <v>9600</v>
      </c>
    </row>
    <row r="22" spans="1:10" ht="27.75" customHeight="1" x14ac:dyDescent="0.25">
      <c r="A22" s="428"/>
      <c r="B22" s="729">
        <v>1115</v>
      </c>
      <c r="C22" s="731" t="s">
        <v>311</v>
      </c>
      <c r="D22" s="731"/>
      <c r="E22" s="443">
        <f>E23</f>
        <v>9600</v>
      </c>
    </row>
    <row r="23" spans="1:10" ht="39" customHeight="1" x14ac:dyDescent="0.25">
      <c r="A23" s="428"/>
      <c r="B23" s="729"/>
      <c r="C23" s="439" t="s">
        <v>5</v>
      </c>
      <c r="D23" s="432" t="s">
        <v>517</v>
      </c>
      <c r="E23" s="443">
        <v>9600</v>
      </c>
    </row>
    <row r="24" spans="1:10" ht="20.25" hidden="1" customHeight="1" x14ac:dyDescent="0.25">
      <c r="A24" s="428"/>
      <c r="B24" s="447"/>
      <c r="C24" s="447"/>
      <c r="D24" s="448" t="s">
        <v>456</v>
      </c>
      <c r="E24" s="449">
        <f>E25</f>
        <v>0</v>
      </c>
    </row>
    <row r="25" spans="1:10" ht="1.5" hidden="1" customHeight="1" thickBot="1" x14ac:dyDescent="0.3">
      <c r="A25" s="428"/>
      <c r="B25" t="s">
        <v>518</v>
      </c>
      <c r="C25" t="s">
        <v>519</v>
      </c>
      <c r="D25" s="450" t="s">
        <v>520</v>
      </c>
      <c r="E25"/>
    </row>
    <row r="26" spans="1:10" x14ac:dyDescent="0.25">
      <c r="A26" s="428"/>
      <c r="B26" s="428"/>
      <c r="C26" s="428"/>
      <c r="D26" s="428"/>
      <c r="E26" s="451"/>
    </row>
    <row r="27" spans="1:10" x14ac:dyDescent="0.25">
      <c r="A27" s="428"/>
      <c r="B27" s="428"/>
      <c r="C27" s="428"/>
      <c r="D27" s="428"/>
      <c r="E27" s="451"/>
    </row>
  </sheetData>
  <customSheetViews>
    <customSheetView guid="{388735A0-78AE-4471-8576-6714A31E1421}" hiddenRows="1">
      <selection activeCell="D16" sqref="D16"/>
      <pageMargins left="0.7" right="0.7" top="0.75" bottom="0.75" header="0.3" footer="0.3"/>
    </customSheetView>
    <customSheetView guid="{440115C8-0CC6-4756-BF7D-8B2015461FF2}" hiddenRows="1" topLeftCell="A4">
      <selection activeCell="J16" sqref="J16"/>
      <pageMargins left="0.7" right="0.7" top="0.75" bottom="0.75" header="0.3" footer="0.3"/>
      <pageSetup paperSize="9" orientation="portrait" horizontalDpi="4294967294" verticalDpi="4294967294" r:id="rId1"/>
    </customSheetView>
    <customSheetView guid="{5211AAAA-756E-4FA9-B6C5-EDC9836E6C74}" hiddenRows="1">
      <selection activeCell="D16" sqref="D16"/>
      <pageMargins left="0.7" right="0.7" top="0.75" bottom="0.75" header="0.3" footer="0.3"/>
    </customSheetView>
    <customSheetView guid="{F476A800-2092-4517-A711-DAB738939D5A}" hiddenRows="1">
      <selection activeCell="D14" sqref="D14"/>
      <pageMargins left="0.7" right="0.7" top="0.75" bottom="0.75" header="0.3" footer="0.3"/>
    </customSheetView>
    <customSheetView guid="{144C3463-B847-4718-8F9F-C1D867811C70}" hiddenRows="1">
      <selection activeCell="J16" sqref="J16"/>
      <pageMargins left="0.7" right="0.7" top="0.75" bottom="0.75" header="0.3" footer="0.3"/>
      <pageSetup paperSize="9" orientation="portrait" horizontalDpi="4294967294" verticalDpi="4294967294" r:id="rId2"/>
    </customSheetView>
    <customSheetView guid="{A80A2091-9B50-41AF-8A15-68887D38AD92}" hiddenRows="1">
      <selection activeCell="D16" sqref="D16"/>
      <pageMargins left="0.7" right="0.7" top="0.75" bottom="0.75" header="0.3" footer="0.3"/>
    </customSheetView>
    <customSheetView guid="{F2FA3033-21DA-4ED6-8571-F8262F57F338}" hiddenRows="1">
      <selection activeCell="D16" sqref="D16"/>
      <pageMargins left="0.7" right="0.7" top="0.75" bottom="0.75" header="0.3" footer="0.3"/>
    </customSheetView>
    <customSheetView guid="{514418C3-6394-413F-B852-408488DB2FF7}" hiddenRows="1">
      <selection activeCell="D16" sqref="D16"/>
      <pageMargins left="0.7" right="0.7" top="0.75" bottom="0.75" header="0.3" footer="0.3"/>
    </customSheetView>
    <customSheetView guid="{E19B1558-60C9-47B1-9907-D608456849A3}" hiddenRows="1">
      <selection activeCell="D16" sqref="D16"/>
      <pageMargins left="0.7" right="0.7" top="0.75" bottom="0.75" header="0.3" footer="0.3"/>
    </customSheetView>
    <customSheetView guid="{C26DFAEA-7A1B-49E9-B40A-4EE29787CA1E}" hiddenRows="1">
      <selection activeCell="D16" sqref="D16"/>
      <pageMargins left="0.7" right="0.7" top="0.75" bottom="0.75" header="0.3" footer="0.3"/>
    </customSheetView>
    <customSheetView guid="{67BE5DEC-F50E-49E9-874E-AC9681F80A5E}" hiddenRows="1">
      <selection activeCell="D16" sqref="D16"/>
      <pageMargins left="0.7" right="0.7" top="0.75" bottom="0.75" header="0.3" footer="0.3"/>
    </customSheetView>
    <customSheetView guid="{D07DD8B6-134A-4F26-8D55-F982E0D49809}" hiddenRows="1">
      <selection activeCell="D16" sqref="D16"/>
      <pageMargins left="0.7" right="0.7" top="0.75" bottom="0.75" header="0.3" footer="0.3"/>
    </customSheetView>
    <customSheetView guid="{39E48EBD-D48E-4BB3-ACFC-5C8CECEE8FAD}" hiddenRows="1">
      <selection activeCell="D16" sqref="D16"/>
      <pageMargins left="0.7" right="0.7" top="0.75" bottom="0.75" header="0.3" footer="0.3"/>
    </customSheetView>
    <customSheetView guid="{ECCB5E59-120F-4C8D-A9FE-1D4C0A6A082F}" hiddenRows="1" topLeftCell="A10">
      <selection activeCell="B18" sqref="B18:E20"/>
      <pageMargins left="0.7" right="0.7" top="0.75" bottom="0.75" header="0.3" footer="0.3"/>
      <pageSetup paperSize="9" orientation="portrait" horizontalDpi="4294967294" verticalDpi="4294967294" r:id="rId3"/>
    </customSheetView>
    <customSheetView guid="{4E609172-2920-4CCF-A67C-C62FCD23CCF4}" hiddenRows="1" topLeftCell="A7">
      <selection activeCell="D15" sqref="D15"/>
      <pageMargins left="0.7" right="0.7" top="0.75" bottom="0.75" header="0.3" footer="0.3"/>
      <pageSetup paperSize="9" orientation="portrait" horizontalDpi="4294967294" verticalDpi="4294967294" r:id="rId4"/>
    </customSheetView>
    <customSheetView guid="{39040527-F8B0-4187-9B5D-69AB81C93DE1}" hiddenRows="1" topLeftCell="A13">
      <selection activeCell="E12" sqref="E12"/>
      <pageMargins left="0.7" right="0.7" top="0.75" bottom="0.75" header="0.3" footer="0.3"/>
    </customSheetView>
    <customSheetView guid="{708396B8-DE8D-4C6C-BD5E-D5B1A804D604}" hiddenRows="1">
      <selection activeCell="C16" sqref="C16:D16"/>
      <pageMargins left="0.7" right="0.7" top="0.75" bottom="0.75" header="0.3" footer="0.3"/>
    </customSheetView>
    <customSheetView guid="{C9081878-9A32-4BF2-979B-D70E9C442E00}" hiddenRows="1">
      <selection activeCell="C16" sqref="C16:D16"/>
      <pageMargins left="0.7" right="0.7" top="0.75" bottom="0.75" header="0.3" footer="0.3"/>
    </customSheetView>
    <customSheetView guid="{31414AB6-3086-4113-A513-2FFD6581C7CB}" hiddenRows="1">
      <selection activeCell="D16" sqref="D16"/>
      <pageMargins left="0.7" right="0.7" top="0.75" bottom="0.75" header="0.3" footer="0.3"/>
    </customSheetView>
    <customSheetView guid="{1BC40B6C-7C47-4200-9441-E27EEF8ABF93}" hiddenRows="1">
      <selection activeCell="D16" sqref="D16"/>
      <pageMargins left="0.7" right="0.7" top="0.75" bottom="0.75" header="0.3" footer="0.3"/>
    </customSheetView>
    <customSheetView guid="{748E2A4D-EA1D-4DFB-BF1F-D1587FCBFEB5}" hiddenRows="1">
      <selection activeCell="C16" sqref="C16:D16"/>
      <pageMargins left="0.7" right="0.7" top="0.75" bottom="0.75" header="0.3" footer="0.3"/>
    </customSheetView>
  </customSheetViews>
  <mergeCells count="14">
    <mergeCell ref="B13:B15"/>
    <mergeCell ref="C13:D13"/>
    <mergeCell ref="B4:E4"/>
    <mergeCell ref="B6:C6"/>
    <mergeCell ref="D6:D7"/>
    <mergeCell ref="E6:E7"/>
    <mergeCell ref="B10:B12"/>
    <mergeCell ref="C10:D10"/>
    <mergeCell ref="B16:B17"/>
    <mergeCell ref="C16:D16"/>
    <mergeCell ref="B19:B20"/>
    <mergeCell ref="C19:D19"/>
    <mergeCell ref="B22:B23"/>
    <mergeCell ref="C22:D22"/>
  </mergeCells>
  <pageMargins left="0.7" right="0.7" top="0.75" bottom="0.75" header="0.3" footer="0.3"/>
  <pageSetup paperSize="9" scale="67" orientation="portrait" verticalDpi="0"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23"/>
  <sheetViews>
    <sheetView zoomScale="70" zoomScaleNormal="70" workbookViewId="0">
      <selection activeCell="B3" sqref="B3:G3"/>
    </sheetView>
  </sheetViews>
  <sheetFormatPr defaultRowHeight="15" x14ac:dyDescent="0.25"/>
  <cols>
    <col min="1" max="1" width="3.42578125" customWidth="1"/>
    <col min="2" max="3" width="9" customWidth="1"/>
    <col min="4" max="4" width="50.5703125" customWidth="1"/>
    <col min="5" max="5" width="28.28515625" customWidth="1"/>
    <col min="6" max="6" width="53.85546875" customWidth="1"/>
    <col min="7" max="7" width="21.140625" customWidth="1"/>
    <col min="8" max="8" width="19.28515625" customWidth="1"/>
  </cols>
  <sheetData>
    <row r="1" spans="1:8" x14ac:dyDescent="0.25">
      <c r="B1" s="2"/>
      <c r="C1" s="2"/>
      <c r="D1" s="2"/>
      <c r="E1" s="2"/>
      <c r="F1" s="2"/>
      <c r="G1" s="45" t="s">
        <v>83</v>
      </c>
    </row>
    <row r="2" spans="1:8" x14ac:dyDescent="0.25">
      <c r="B2" s="2"/>
      <c r="C2" s="2"/>
      <c r="D2" s="2"/>
      <c r="E2" s="2"/>
      <c r="F2" s="2"/>
      <c r="G2" s="45"/>
    </row>
    <row r="3" spans="1:8" ht="27.75" customHeight="1" x14ac:dyDescent="0.25">
      <c r="B3" s="736" t="s">
        <v>76</v>
      </c>
      <c r="C3" s="736"/>
      <c r="D3" s="736"/>
      <c r="E3" s="736"/>
      <c r="F3" s="736"/>
      <c r="G3" s="736"/>
    </row>
    <row r="4" spans="1:8" x14ac:dyDescent="0.25">
      <c r="B4" s="2"/>
      <c r="C4" s="2"/>
      <c r="D4" s="2"/>
      <c r="E4" s="2"/>
      <c r="F4" s="2"/>
      <c r="G4" s="2"/>
    </row>
    <row r="5" spans="1:8" x14ac:dyDescent="0.25">
      <c r="B5" s="537" t="s">
        <v>24</v>
      </c>
      <c r="C5" s="537"/>
      <c r="D5" s="737" t="s">
        <v>79</v>
      </c>
      <c r="E5" s="535" t="s">
        <v>77</v>
      </c>
      <c r="F5" s="737" t="s">
        <v>56</v>
      </c>
      <c r="G5" s="535" t="s">
        <v>78</v>
      </c>
    </row>
    <row r="6" spans="1:8" ht="25.5" customHeight="1" x14ac:dyDescent="0.25">
      <c r="B6" s="41" t="s">
        <v>20</v>
      </c>
      <c r="C6" s="41" t="s">
        <v>23</v>
      </c>
      <c r="D6" s="738"/>
      <c r="E6" s="739"/>
      <c r="F6" s="738"/>
      <c r="G6" s="739"/>
      <c r="H6" s="42"/>
    </row>
    <row r="7" spans="1:8" x14ac:dyDescent="0.25">
      <c r="B7" s="3">
        <v>1046</v>
      </c>
      <c r="C7" s="54"/>
      <c r="D7" s="52" t="s">
        <v>80</v>
      </c>
      <c r="E7" s="54"/>
      <c r="F7" s="4"/>
      <c r="G7" s="60" t="s">
        <v>75</v>
      </c>
    </row>
    <row r="8" spans="1:8" ht="16.5" customHeight="1" x14ac:dyDescent="0.25">
      <c r="B8" s="46"/>
      <c r="C8" s="55">
        <v>11001</v>
      </c>
      <c r="D8" s="47" t="s">
        <v>57</v>
      </c>
      <c r="E8" s="61" t="s">
        <v>52</v>
      </c>
      <c r="F8" s="2"/>
      <c r="G8" s="39" t="s">
        <v>75</v>
      </c>
    </row>
    <row r="9" spans="1:8" ht="54" x14ac:dyDescent="0.25">
      <c r="B9" s="46"/>
      <c r="C9" s="55"/>
      <c r="D9" s="50" t="s">
        <v>58</v>
      </c>
      <c r="E9" s="62"/>
      <c r="F9" s="47" t="s">
        <v>59</v>
      </c>
      <c r="G9" s="39" t="s">
        <v>75</v>
      </c>
    </row>
    <row r="10" spans="1:8" ht="27" x14ac:dyDescent="0.25">
      <c r="B10" s="46"/>
      <c r="C10" s="55"/>
      <c r="D10" s="50" t="s">
        <v>60</v>
      </c>
      <c r="E10" s="62"/>
      <c r="F10" s="47" t="s">
        <v>61</v>
      </c>
      <c r="G10" s="39" t="s">
        <v>75</v>
      </c>
    </row>
    <row r="11" spans="1:8" ht="32.25" customHeight="1" x14ac:dyDescent="0.25">
      <c r="B11" s="48"/>
      <c r="C11" s="56"/>
      <c r="D11" s="53" t="s">
        <v>62</v>
      </c>
      <c r="E11" s="63"/>
      <c r="F11" s="49" t="s">
        <v>63</v>
      </c>
      <c r="G11" s="40" t="s">
        <v>75</v>
      </c>
    </row>
    <row r="12" spans="1:8" x14ac:dyDescent="0.25">
      <c r="B12" s="3">
        <v>1146</v>
      </c>
      <c r="C12" s="54"/>
      <c r="D12" s="52" t="s">
        <v>81</v>
      </c>
      <c r="E12" s="54"/>
      <c r="F12" s="4"/>
      <c r="G12" s="60" t="s">
        <v>75</v>
      </c>
    </row>
    <row r="13" spans="1:8" ht="27" x14ac:dyDescent="0.25">
      <c r="B13" s="5"/>
      <c r="C13" s="46" t="s">
        <v>53</v>
      </c>
      <c r="D13" s="57" t="s">
        <v>64</v>
      </c>
      <c r="E13" s="64" t="s">
        <v>82</v>
      </c>
      <c r="F13" s="58"/>
      <c r="G13" s="38" t="s">
        <v>75</v>
      </c>
    </row>
    <row r="14" spans="1:8" ht="27" x14ac:dyDescent="0.25">
      <c r="B14" s="5"/>
      <c r="C14" s="46"/>
      <c r="D14" s="59"/>
      <c r="E14" s="62"/>
      <c r="F14" s="47" t="s">
        <v>65</v>
      </c>
      <c r="G14" s="39" t="s">
        <v>75</v>
      </c>
    </row>
    <row r="15" spans="1:8" ht="27" x14ac:dyDescent="0.25">
      <c r="B15" s="5"/>
      <c r="C15" s="46"/>
      <c r="D15" s="59"/>
      <c r="E15" s="62"/>
      <c r="F15" s="47" t="s">
        <v>66</v>
      </c>
      <c r="G15" s="39" t="s">
        <v>75</v>
      </c>
    </row>
    <row r="16" spans="1:8" ht="27" x14ac:dyDescent="0.25">
      <c r="A16" s="43"/>
      <c r="B16" s="5"/>
      <c r="C16" s="46"/>
      <c r="D16" s="59"/>
      <c r="E16" s="62"/>
      <c r="F16" s="47" t="s">
        <v>67</v>
      </c>
      <c r="G16" s="39" t="s">
        <v>75</v>
      </c>
      <c r="H16" s="44"/>
    </row>
    <row r="17" spans="1:8" ht="27" x14ac:dyDescent="0.25">
      <c r="A17" s="43"/>
      <c r="B17" s="5"/>
      <c r="C17" s="46"/>
      <c r="D17" s="59"/>
      <c r="E17" s="62"/>
      <c r="F17" s="51" t="s">
        <v>68</v>
      </c>
      <c r="G17" s="39" t="s">
        <v>75</v>
      </c>
      <c r="H17" s="44"/>
    </row>
    <row r="18" spans="1:8" ht="27" x14ac:dyDescent="0.25">
      <c r="A18" s="43"/>
      <c r="B18" s="5"/>
      <c r="C18" s="46"/>
      <c r="D18" s="59"/>
      <c r="E18" s="62"/>
      <c r="F18" s="51" t="s">
        <v>69</v>
      </c>
      <c r="G18" s="39" t="s">
        <v>75</v>
      </c>
      <c r="H18" s="44"/>
    </row>
    <row r="19" spans="1:8" ht="27" x14ac:dyDescent="0.25">
      <c r="A19" s="43"/>
      <c r="B19" s="5"/>
      <c r="C19" s="46"/>
      <c r="D19" s="59"/>
      <c r="E19" s="62"/>
      <c r="F19" s="51" t="s">
        <v>70</v>
      </c>
      <c r="G19" s="39" t="s">
        <v>75</v>
      </c>
      <c r="H19" s="44"/>
    </row>
    <row r="20" spans="1:8" ht="29.25" customHeight="1" x14ac:dyDescent="0.25">
      <c r="A20" s="43"/>
      <c r="B20" s="5"/>
      <c r="C20" s="46"/>
      <c r="D20" s="59"/>
      <c r="E20" s="62"/>
      <c r="F20" s="51" t="s">
        <v>71</v>
      </c>
      <c r="G20" s="39" t="s">
        <v>75</v>
      </c>
      <c r="H20" s="44"/>
    </row>
    <row r="21" spans="1:8" ht="27" x14ac:dyDescent="0.25">
      <c r="A21" s="43"/>
      <c r="B21" s="5"/>
      <c r="C21" s="46"/>
      <c r="D21" s="59"/>
      <c r="E21" s="62"/>
      <c r="F21" s="51" t="s">
        <v>72</v>
      </c>
      <c r="G21" s="39" t="s">
        <v>75</v>
      </c>
      <c r="H21" s="44"/>
    </row>
    <row r="22" spans="1:8" ht="27" x14ac:dyDescent="0.25">
      <c r="A22" s="43"/>
      <c r="B22" s="5"/>
      <c r="C22" s="46"/>
      <c r="D22" s="59"/>
      <c r="E22" s="62"/>
      <c r="F22" s="51" t="s">
        <v>73</v>
      </c>
      <c r="G22" s="39" t="s">
        <v>75</v>
      </c>
      <c r="H22" s="44"/>
    </row>
    <row r="23" spans="1:8" x14ac:dyDescent="0.25">
      <c r="A23" s="43"/>
      <c r="B23" s="48"/>
      <c r="C23" s="56"/>
      <c r="D23" s="53"/>
      <c r="E23" s="63"/>
      <c r="F23" s="49" t="s">
        <v>74</v>
      </c>
      <c r="G23" s="40" t="s">
        <v>75</v>
      </c>
      <c r="H23" s="44"/>
    </row>
  </sheetData>
  <customSheetViews>
    <customSheetView guid="{388735A0-78AE-4471-8576-6714A31E1421}" scale="70" state="hidden">
      <selection activeCell="B3" sqref="B3:G3"/>
      <pageMargins left="0.7" right="0.7" top="0.75" bottom="0.75" header="0.3" footer="0.3"/>
      <pageSetup paperSize="9" orientation="portrait" verticalDpi="4294967294" r:id="rId1"/>
    </customSheetView>
    <customSheetView guid="{440115C8-0CC6-4756-BF7D-8B2015461FF2}" scale="70" state="hidden">
      <selection activeCell="B3" sqref="B3:G3"/>
      <pageMargins left="0.7" right="0.7" top="0.75" bottom="0.75" header="0.3" footer="0.3"/>
      <pageSetup paperSize="9" orientation="portrait" verticalDpi="4294967294" r:id="rId2"/>
    </customSheetView>
    <customSheetView guid="{5211AAAA-756E-4FA9-B6C5-EDC9836E6C74}" scale="70" state="hidden">
      <selection activeCell="B3" sqref="B3:G3"/>
      <pageMargins left="0.7" right="0.7" top="0.75" bottom="0.75" header="0.3" footer="0.3"/>
      <pageSetup paperSize="9" orientation="portrait" verticalDpi="4294967294" r:id="rId3"/>
    </customSheetView>
    <customSheetView guid="{F476A800-2092-4517-A711-DAB738939D5A}" scale="70" state="hidden">
      <selection activeCell="B3" sqref="B3:G3"/>
      <pageMargins left="0.7" right="0.7" top="0.75" bottom="0.75" header="0.3" footer="0.3"/>
      <pageSetup paperSize="9" orientation="portrait" verticalDpi="4294967294" r:id="rId4"/>
    </customSheetView>
    <customSheetView guid="{144C3463-B847-4718-8F9F-C1D867811C70}" scale="70" state="hidden">
      <selection activeCell="B3" sqref="B3:G3"/>
      <pageMargins left="0.7" right="0.7" top="0.75" bottom="0.75" header="0.3" footer="0.3"/>
      <pageSetup paperSize="9" orientation="portrait" verticalDpi="4294967294" r:id="rId5"/>
    </customSheetView>
    <customSheetView guid="{A80A2091-9B50-41AF-8A15-68887D38AD92}" scale="70" state="hidden">
      <selection activeCell="B3" sqref="B3:G3"/>
      <pageMargins left="0.7" right="0.7" top="0.75" bottom="0.75" header="0.3" footer="0.3"/>
      <pageSetup paperSize="9" orientation="portrait" verticalDpi="4294967294" r:id="rId6"/>
    </customSheetView>
    <customSheetView guid="{F2FA3033-21DA-4ED6-8571-F8262F57F338}" scale="70" state="hidden">
      <selection activeCell="B3" sqref="B3:G3"/>
      <pageMargins left="0.7" right="0.7" top="0.75" bottom="0.75" header="0.3" footer="0.3"/>
      <pageSetup paperSize="9" orientation="portrait" verticalDpi="4294967294" r:id="rId7"/>
    </customSheetView>
    <customSheetView guid="{514418C3-6394-413F-B852-408488DB2FF7}" scale="70" state="hidden">
      <selection activeCell="B3" sqref="B3:G3"/>
      <pageMargins left="0.7" right="0.7" top="0.75" bottom="0.75" header="0.3" footer="0.3"/>
      <pageSetup paperSize="9" orientation="portrait" verticalDpi="4294967294" r:id="rId8"/>
    </customSheetView>
    <customSheetView guid="{E19B1558-60C9-47B1-9907-D608456849A3}" scale="70" state="hidden">
      <selection activeCell="B3" sqref="B3:G3"/>
      <pageMargins left="0.7" right="0.7" top="0.75" bottom="0.75" header="0.3" footer="0.3"/>
      <pageSetup paperSize="9" orientation="portrait" verticalDpi="4294967294" r:id="rId9"/>
    </customSheetView>
    <customSheetView guid="{C26DFAEA-7A1B-49E9-B40A-4EE29787CA1E}" scale="70" state="hidden">
      <selection activeCell="B3" sqref="B3:G3"/>
      <pageMargins left="0.7" right="0.7" top="0.75" bottom="0.75" header="0.3" footer="0.3"/>
      <pageSetup paperSize="9" orientation="portrait" verticalDpi="4294967294" r:id="rId10"/>
    </customSheetView>
    <customSheetView guid="{67BE5DEC-F50E-49E9-874E-AC9681F80A5E}" scale="70" state="hidden">
      <selection activeCell="B3" sqref="B3:G3"/>
      <pageMargins left="0.7" right="0.7" top="0.75" bottom="0.75" header="0.3" footer="0.3"/>
      <pageSetup paperSize="9" orientation="portrait" verticalDpi="4294967294" r:id="rId11"/>
    </customSheetView>
    <customSheetView guid="{C1B641D7-CB97-42E8-9406-F1F3B85EFD40}" scale="70" state="hidden">
      <selection activeCell="B3" sqref="B3:G3"/>
      <pageMargins left="0.7" right="0.7" top="0.75" bottom="0.75" header="0.3" footer="0.3"/>
      <pageSetup paperSize="9" orientation="portrait" verticalDpi="4294967294" r:id="rId12"/>
    </customSheetView>
    <customSheetView guid="{D07DD8B6-134A-4F26-8D55-F982E0D49809}" scale="70" state="hidden">
      <selection activeCell="B3" sqref="B3:G3"/>
      <pageMargins left="0.7" right="0.7" top="0.75" bottom="0.75" header="0.3" footer="0.3"/>
      <pageSetup paperSize="9" orientation="portrait" verticalDpi="4294967294" r:id="rId13"/>
    </customSheetView>
    <customSheetView guid="{39E48EBD-D48E-4BB3-ACFC-5C8CECEE8FAD}" scale="70" state="hidden">
      <selection activeCell="B3" sqref="B3:G3"/>
      <pageMargins left="0.7" right="0.7" top="0.75" bottom="0.75" header="0.3" footer="0.3"/>
      <pageSetup paperSize="9" orientation="portrait" verticalDpi="4294967294" r:id="rId14"/>
    </customSheetView>
    <customSheetView guid="{ECCB5E59-120F-4C8D-A9FE-1D4C0A6A082F}" scale="70" state="hidden">
      <selection activeCell="B3" sqref="B3:G3"/>
      <pageMargins left="0.7" right="0.7" top="0.75" bottom="0.75" header="0.3" footer="0.3"/>
      <pageSetup paperSize="9" orientation="portrait" verticalDpi="4294967294" r:id="rId15"/>
    </customSheetView>
    <customSheetView guid="{4E609172-2920-4CCF-A67C-C62FCD23CCF4}" scale="70" state="hidden">
      <selection activeCell="B3" sqref="B3:G3"/>
      <pageMargins left="0.7" right="0.7" top="0.75" bottom="0.75" header="0.3" footer="0.3"/>
      <pageSetup paperSize="9" orientation="portrait" verticalDpi="4294967294" r:id="rId16"/>
    </customSheetView>
    <customSheetView guid="{39040527-F8B0-4187-9B5D-69AB81C93DE1}" scale="70" state="hidden">
      <selection activeCell="B3" sqref="B3:G3"/>
      <pageMargins left="0.7" right="0.7" top="0.75" bottom="0.75" header="0.3" footer="0.3"/>
      <pageSetup paperSize="9" orientation="portrait" verticalDpi="4294967294" r:id="rId17"/>
    </customSheetView>
    <customSheetView guid="{708396B8-DE8D-4C6C-BD5E-D5B1A804D604}" scale="70" state="hidden">
      <selection activeCell="B3" sqref="B3:G3"/>
      <pageMargins left="0.7" right="0.7" top="0.75" bottom="0.75" header="0.3" footer="0.3"/>
      <pageSetup paperSize="9" orientation="portrait" verticalDpi="4294967294" r:id="rId18"/>
    </customSheetView>
    <customSheetView guid="{C9081878-9A32-4BF2-979B-D70E9C442E00}" scale="70" state="hidden">
      <selection activeCell="B3" sqref="B3:G3"/>
      <pageMargins left="0.7" right="0.7" top="0.75" bottom="0.75" header="0.3" footer="0.3"/>
      <pageSetup paperSize="9" orientation="portrait" verticalDpi="4294967294" r:id="rId19"/>
    </customSheetView>
    <customSheetView guid="{31414AB6-3086-4113-A513-2FFD6581C7CB}" scale="70" state="hidden">
      <selection activeCell="B3" sqref="B3:G3"/>
      <pageMargins left="0.7" right="0.7" top="0.75" bottom="0.75" header="0.3" footer="0.3"/>
      <pageSetup paperSize="9" orientation="portrait" verticalDpi="4294967294" r:id="rId20"/>
    </customSheetView>
    <customSheetView guid="{1BC40B6C-7C47-4200-9441-E27EEF8ABF93}" scale="70" state="hidden">
      <selection activeCell="B3" sqref="B3:G3"/>
      <pageMargins left="0.7" right="0.7" top="0.75" bottom="0.75" header="0.3" footer="0.3"/>
      <pageSetup paperSize="9" orientation="portrait" verticalDpi="4294967294" r:id="rId21"/>
    </customSheetView>
    <customSheetView guid="{748E2A4D-EA1D-4DFB-BF1F-D1587FCBFEB5}" scale="70" state="hidden">
      <selection activeCell="B3" sqref="B3:G3"/>
      <pageMargins left="0.7" right="0.7" top="0.75" bottom="0.75" header="0.3" footer="0.3"/>
      <pageSetup paperSize="9" orientation="portrait" verticalDpi="4294967294" r:id="rId22"/>
    </customSheetView>
  </customSheetViews>
  <mergeCells count="6">
    <mergeCell ref="B3:G3"/>
    <mergeCell ref="B5:C5"/>
    <mergeCell ref="D5:D6"/>
    <mergeCell ref="F5:F6"/>
    <mergeCell ref="G5:G6"/>
    <mergeCell ref="E5:E6"/>
  </mergeCells>
  <pageMargins left="0.7" right="0.7" top="0.75" bottom="0.75" header="0.3" footer="0.3"/>
  <pageSetup paperSize="9" orientation="portrait" verticalDpi="4294967294"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Հավելված NEW1 Տնտեսագիտական (1)</vt:lpstr>
      <vt:lpstr>Հավելված 5 աղ 7</vt:lpstr>
      <vt:lpstr>Հավելված 5 աղ 7.1</vt:lpstr>
      <vt:lpstr>Հավելված 5 աղ. 7.2</vt:lpstr>
      <vt:lpstr>Հավելված 5 աղ 7.3</vt:lpstr>
      <vt:lpstr>Հավելված NEW-6</vt:lpstr>
      <vt:lpstr>'Հավելված 5 աղ 7.3'!Print_Area</vt:lpstr>
      <vt:lpstr>'Հավելված NEW1 Տնտեսագիտական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Javadyan</dc:creator>
  <cp:lastModifiedBy>Susanna Sargsyan</cp:lastModifiedBy>
  <cp:lastPrinted>2024-12-20T10:17:25Z</cp:lastPrinted>
  <dcterms:created xsi:type="dcterms:W3CDTF">2015-06-05T18:19:34Z</dcterms:created>
  <dcterms:modified xsi:type="dcterms:W3CDTF">2024-12-26T06:21:57Z</dcterms:modified>
</cp:coreProperties>
</file>