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hav. 1-1" sheetId="1" r:id="rId1"/>
    <sheet name="hav. 1-2" sheetId="2" r:id="rId2"/>
    <sheet name="hav. 1-3" sheetId="3" r:id="rId3"/>
    <sheet name="hav. 1-4" sheetId="4" r:id="rId4"/>
    <sheet name="hav. 1-5" sheetId="5" r:id="rId5"/>
  </sheets>
  <definedNames>
    <definedName name="_xlnm.Print_Area" localSheetId="0">'hav. 1-1'!$A$1:$E$85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2" l="1"/>
  <c r="I13" i="2"/>
  <c r="J13" i="2"/>
  <c r="G13" i="2"/>
  <c r="J23" i="5" l="1"/>
  <c r="K23" i="5"/>
  <c r="L23" i="5"/>
  <c r="C57" i="1"/>
  <c r="D57" i="1"/>
  <c r="E57" i="1"/>
  <c r="B57" i="1"/>
  <c r="J23" i="2" l="1"/>
  <c r="J64" i="5" l="1"/>
  <c r="J63" i="5" s="1"/>
  <c r="K64" i="5"/>
  <c r="K63" i="5" s="1"/>
  <c r="L64" i="5"/>
  <c r="L63" i="5" s="1"/>
  <c r="M64" i="5"/>
  <c r="M63" i="5" s="1"/>
  <c r="G9" i="2"/>
  <c r="J36" i="3" l="1"/>
  <c r="G36" i="3"/>
  <c r="D36" i="3"/>
  <c r="J27" i="3" l="1"/>
  <c r="G27" i="3"/>
  <c r="D27" i="3"/>
  <c r="J19" i="3"/>
  <c r="G19" i="3"/>
  <c r="D19" i="3"/>
  <c r="L81" i="5" l="1"/>
  <c r="K81" i="5"/>
  <c r="J81" i="5"/>
  <c r="J80" i="5" l="1"/>
  <c r="K80" i="5"/>
  <c r="L80" i="5"/>
  <c r="D52" i="3"/>
  <c r="G52" i="3"/>
  <c r="K18" i="3" l="1"/>
  <c r="K17" i="3" s="1"/>
  <c r="H23" i="2"/>
  <c r="I23" i="2"/>
  <c r="G23" i="2"/>
  <c r="J11" i="2" l="1"/>
  <c r="H26" i="2"/>
  <c r="I26" i="2"/>
  <c r="J26" i="2"/>
  <c r="G26" i="2"/>
  <c r="H27" i="2"/>
  <c r="I27" i="2"/>
  <c r="J27" i="2"/>
  <c r="G27" i="2"/>
  <c r="D18" i="4" l="1"/>
  <c r="D17" i="4" s="1"/>
  <c r="D16" i="4" s="1"/>
  <c r="D12" i="4" s="1"/>
  <c r="G20" i="2" s="1"/>
  <c r="E18" i="4"/>
  <c r="E17" i="4" s="1"/>
  <c r="E16" i="4" s="1"/>
  <c r="E12" i="4" s="1"/>
  <c r="H20" i="2" s="1"/>
  <c r="F18" i="4"/>
  <c r="F17" i="4" s="1"/>
  <c r="F16" i="4" s="1"/>
  <c r="F12" i="4" s="1"/>
  <c r="I20" i="2" s="1"/>
  <c r="D26" i="4"/>
  <c r="D25" i="4" s="1"/>
  <c r="D24" i="4" s="1"/>
  <c r="D20" i="4" s="1"/>
  <c r="E26" i="4"/>
  <c r="E25" i="4" s="1"/>
  <c r="E24" i="4" s="1"/>
  <c r="E20" i="4" s="1"/>
  <c r="F26" i="4"/>
  <c r="F25" i="4" s="1"/>
  <c r="F24" i="4" s="1"/>
  <c r="F20" i="4" s="1"/>
  <c r="I51" i="3"/>
  <c r="H51" i="3"/>
  <c r="H50" i="3" s="1"/>
  <c r="H49" i="3" s="1"/>
  <c r="G44" i="3"/>
  <c r="I43" i="3"/>
  <c r="I42" i="3" s="1"/>
  <c r="I41" i="3" s="1"/>
  <c r="I37" i="3" s="1"/>
  <c r="I39" i="3" s="1"/>
  <c r="H43" i="3"/>
  <c r="H42" i="3"/>
  <c r="I35" i="3"/>
  <c r="H35" i="3"/>
  <c r="H34" i="3" s="1"/>
  <c r="I26" i="3"/>
  <c r="I25" i="3" s="1"/>
  <c r="I24" i="3" s="1"/>
  <c r="I20" i="3" s="1"/>
  <c r="I22" i="3" s="1"/>
  <c r="H26" i="3"/>
  <c r="I18" i="3"/>
  <c r="I17" i="3" s="1"/>
  <c r="I16" i="3" s="1"/>
  <c r="I12" i="3" s="1"/>
  <c r="H18" i="3"/>
  <c r="G18" i="3" s="1"/>
  <c r="F51" i="3"/>
  <c r="E51" i="3"/>
  <c r="E50" i="3" s="1"/>
  <c r="D44" i="3"/>
  <c r="F43" i="3"/>
  <c r="F42" i="3" s="1"/>
  <c r="F41" i="3" s="1"/>
  <c r="F37" i="3" s="1"/>
  <c r="F39" i="3" s="1"/>
  <c r="E43" i="3"/>
  <c r="E42" i="3" s="1"/>
  <c r="F35" i="3"/>
  <c r="E35" i="3"/>
  <c r="E34" i="3" s="1"/>
  <c r="F26" i="3"/>
  <c r="F25" i="3" s="1"/>
  <c r="F24" i="3" s="1"/>
  <c r="F20" i="3" s="1"/>
  <c r="F22" i="3" s="1"/>
  <c r="E26" i="3"/>
  <c r="E25" i="3" s="1"/>
  <c r="F18" i="3"/>
  <c r="F17" i="3" s="1"/>
  <c r="F16" i="3" s="1"/>
  <c r="F12" i="3" s="1"/>
  <c r="E18" i="3"/>
  <c r="J52" i="3"/>
  <c r="L51" i="3"/>
  <c r="L50" i="3" s="1"/>
  <c r="L49" i="3" s="1"/>
  <c r="L45" i="3" s="1"/>
  <c r="L47" i="3" s="1"/>
  <c r="K51" i="3"/>
  <c r="K50" i="3" s="1"/>
  <c r="J44" i="3"/>
  <c r="L43" i="3"/>
  <c r="L42" i="3" s="1"/>
  <c r="L41" i="3" s="1"/>
  <c r="L37" i="3" s="1"/>
  <c r="L39" i="3" s="1"/>
  <c r="K43" i="3"/>
  <c r="K42" i="3" s="1"/>
  <c r="L35" i="3"/>
  <c r="L34" i="3" s="1"/>
  <c r="L33" i="3" s="1"/>
  <c r="L29" i="3" s="1"/>
  <c r="K35" i="3"/>
  <c r="K34" i="3" s="1"/>
  <c r="L26" i="3"/>
  <c r="L25" i="3" s="1"/>
  <c r="L24" i="3" s="1"/>
  <c r="L20" i="3" s="1"/>
  <c r="L22" i="3" s="1"/>
  <c r="K26" i="3"/>
  <c r="L18" i="3"/>
  <c r="J18" i="3" s="1"/>
  <c r="K16" i="3"/>
  <c r="H25" i="2"/>
  <c r="I25" i="2"/>
  <c r="H9" i="2"/>
  <c r="I9" i="2"/>
  <c r="G25" i="2"/>
  <c r="B14" i="1"/>
  <c r="B13" i="1" s="1"/>
  <c r="B11" i="1" s="1"/>
  <c r="C14" i="1"/>
  <c r="C13" i="1" s="1"/>
  <c r="C11" i="1" s="1"/>
  <c r="D14" i="1"/>
  <c r="D13" i="1" s="1"/>
  <c r="D11" i="1" s="1"/>
  <c r="D20" i="1"/>
  <c r="B21" i="1"/>
  <c r="B20" i="1" s="1"/>
  <c r="C21" i="1"/>
  <c r="C20" i="1" s="1"/>
  <c r="D21" i="1"/>
  <c r="B29" i="1"/>
  <c r="C29" i="1"/>
  <c r="D29" i="1"/>
  <c r="B69" i="1"/>
  <c r="C69" i="1"/>
  <c r="D69" i="1"/>
  <c r="B75" i="1"/>
  <c r="C75" i="1"/>
  <c r="D75" i="1"/>
  <c r="B79" i="1"/>
  <c r="C79" i="1"/>
  <c r="D79" i="1"/>
  <c r="B82" i="1"/>
  <c r="C82" i="1"/>
  <c r="D82" i="1"/>
  <c r="L31" i="3" l="1"/>
  <c r="L28" i="3"/>
  <c r="D78" i="1"/>
  <c r="D73" i="1" s="1"/>
  <c r="G35" i="3"/>
  <c r="G51" i="3"/>
  <c r="J35" i="3"/>
  <c r="F22" i="4"/>
  <c r="I21" i="2"/>
  <c r="D51" i="3"/>
  <c r="H17" i="3"/>
  <c r="G17" i="3" s="1"/>
  <c r="G42" i="3"/>
  <c r="E22" i="4"/>
  <c r="H21" i="2"/>
  <c r="D26" i="3"/>
  <c r="D43" i="3"/>
  <c r="G26" i="3"/>
  <c r="G43" i="3"/>
  <c r="D22" i="4"/>
  <c r="G21" i="2"/>
  <c r="C78" i="1"/>
  <c r="C73" i="1" s="1"/>
  <c r="F14" i="4"/>
  <c r="F11" i="4"/>
  <c r="F10" i="4" s="1"/>
  <c r="F8" i="4" s="1"/>
  <c r="D28" i="1" s="1"/>
  <c r="D11" i="4"/>
  <c r="D10" i="4" s="1"/>
  <c r="D8" i="4" s="1"/>
  <c r="B28" i="1" s="1"/>
  <c r="D14" i="4"/>
  <c r="E11" i="4"/>
  <c r="E10" i="4" s="1"/>
  <c r="E8" i="4" s="1"/>
  <c r="C28" i="1" s="1"/>
  <c r="E14" i="4"/>
  <c r="H33" i="3"/>
  <c r="H29" i="3" s="1"/>
  <c r="I34" i="3"/>
  <c r="I33" i="3" s="1"/>
  <c r="D35" i="3"/>
  <c r="J26" i="3"/>
  <c r="J42" i="3"/>
  <c r="J43" i="3"/>
  <c r="I50" i="3"/>
  <c r="I49" i="3" s="1"/>
  <c r="I45" i="3" s="1"/>
  <c r="I47" i="3" s="1"/>
  <c r="J51" i="3"/>
  <c r="K12" i="3"/>
  <c r="L17" i="3"/>
  <c r="L16" i="3" s="1"/>
  <c r="L12" i="3" s="1"/>
  <c r="D18" i="3"/>
  <c r="I11" i="3"/>
  <c r="I14" i="3"/>
  <c r="H45" i="3"/>
  <c r="H25" i="3"/>
  <c r="H41" i="3"/>
  <c r="E24" i="3"/>
  <c r="D24" i="3" s="1"/>
  <c r="D25" i="3"/>
  <c r="D42" i="3"/>
  <c r="E41" i="3"/>
  <c r="F14" i="3"/>
  <c r="F11" i="3"/>
  <c r="E17" i="3"/>
  <c r="E33" i="3"/>
  <c r="F34" i="3"/>
  <c r="F33" i="3" s="1"/>
  <c r="F29" i="3" s="1"/>
  <c r="F28" i="3" s="1"/>
  <c r="E49" i="3"/>
  <c r="F50" i="3"/>
  <c r="F49" i="3" s="1"/>
  <c r="F45" i="3" s="1"/>
  <c r="F47" i="3" s="1"/>
  <c r="K49" i="3"/>
  <c r="J50" i="3"/>
  <c r="K33" i="3"/>
  <c r="J34" i="3"/>
  <c r="K25" i="3"/>
  <c r="K41" i="3"/>
  <c r="B78" i="1"/>
  <c r="B73" i="1" s="1"/>
  <c r="H31" i="3" l="1"/>
  <c r="G49" i="3"/>
  <c r="D50" i="3"/>
  <c r="L11" i="3"/>
  <c r="L10" i="3" s="1"/>
  <c r="L8" i="3" s="1"/>
  <c r="K14" i="3"/>
  <c r="J17" i="3"/>
  <c r="D49" i="3"/>
  <c r="G50" i="3"/>
  <c r="H16" i="3"/>
  <c r="G34" i="3"/>
  <c r="G33" i="3"/>
  <c r="I29" i="3"/>
  <c r="I28" i="3" s="1"/>
  <c r="D34" i="3"/>
  <c r="L14" i="3"/>
  <c r="J12" i="3"/>
  <c r="I15" i="2" s="1"/>
  <c r="J16" i="3"/>
  <c r="H24" i="3"/>
  <c r="G25" i="3"/>
  <c r="H47" i="3"/>
  <c r="G47" i="3" s="1"/>
  <c r="G45" i="3"/>
  <c r="H22" i="2" s="1"/>
  <c r="H37" i="3"/>
  <c r="H28" i="3" s="1"/>
  <c r="G41" i="3"/>
  <c r="E29" i="3"/>
  <c r="D33" i="3"/>
  <c r="D17" i="3"/>
  <c r="E16" i="3"/>
  <c r="E20" i="3"/>
  <c r="E45" i="3"/>
  <c r="E37" i="3"/>
  <c r="D41" i="3"/>
  <c r="F10" i="3"/>
  <c r="F8" i="3" s="1"/>
  <c r="F31" i="3"/>
  <c r="K24" i="3"/>
  <c r="J25" i="3"/>
  <c r="K29" i="3"/>
  <c r="J33" i="3"/>
  <c r="K45" i="3"/>
  <c r="J49" i="3"/>
  <c r="K37" i="3"/>
  <c r="J41" i="3"/>
  <c r="K28" i="3" l="1"/>
  <c r="J14" i="3"/>
  <c r="H12" i="3"/>
  <c r="G16" i="3"/>
  <c r="G29" i="3"/>
  <c r="H18" i="2" s="1"/>
  <c r="I10" i="3"/>
  <c r="I8" i="3" s="1"/>
  <c r="I31" i="3"/>
  <c r="G31" i="3" s="1"/>
  <c r="G37" i="3"/>
  <c r="H19" i="2" s="1"/>
  <c r="H39" i="3"/>
  <c r="G39" i="3" s="1"/>
  <c r="H20" i="3"/>
  <c r="G24" i="3"/>
  <c r="E39" i="3"/>
  <c r="D39" i="3" s="1"/>
  <c r="D37" i="3"/>
  <c r="G19" i="2" s="1"/>
  <c r="D20" i="3"/>
  <c r="G16" i="2" s="1"/>
  <c r="E22" i="3"/>
  <c r="D22" i="3" s="1"/>
  <c r="E31" i="3"/>
  <c r="D31" i="3" s="1"/>
  <c r="E28" i="3"/>
  <c r="D28" i="3" s="1"/>
  <c r="D29" i="3"/>
  <c r="G18" i="2" s="1"/>
  <c r="E12" i="3"/>
  <c r="D12" i="3" s="1"/>
  <c r="D16" i="3"/>
  <c r="E47" i="3"/>
  <c r="D47" i="3" s="1"/>
  <c r="D45" i="3"/>
  <c r="G22" i="2" s="1"/>
  <c r="K39" i="3"/>
  <c r="J39" i="3" s="1"/>
  <c r="J37" i="3"/>
  <c r="I19" i="2" s="1"/>
  <c r="K31" i="3"/>
  <c r="J31" i="3" s="1"/>
  <c r="J29" i="3"/>
  <c r="I18" i="2" s="1"/>
  <c r="J28" i="3"/>
  <c r="K47" i="3"/>
  <c r="J47" i="3" s="1"/>
  <c r="J45" i="3"/>
  <c r="I22" i="2" s="1"/>
  <c r="K20" i="3"/>
  <c r="J24" i="3"/>
  <c r="G15" i="2" l="1"/>
  <c r="G14" i="2" s="1"/>
  <c r="H17" i="2"/>
  <c r="H14" i="3"/>
  <c r="G14" i="3" s="1"/>
  <c r="G12" i="3"/>
  <c r="H15" i="2" s="1"/>
  <c r="I17" i="2"/>
  <c r="G17" i="2"/>
  <c r="G28" i="3"/>
  <c r="H22" i="3"/>
  <c r="G22" i="3" s="1"/>
  <c r="G20" i="3"/>
  <c r="H11" i="3"/>
  <c r="E11" i="3"/>
  <c r="E14" i="3"/>
  <c r="D14" i="3" s="1"/>
  <c r="K22" i="3"/>
  <c r="J22" i="3" s="1"/>
  <c r="J20" i="3"/>
  <c r="K11" i="3"/>
  <c r="G7" i="2" l="1"/>
  <c r="H16" i="2"/>
  <c r="J16" i="5"/>
  <c r="J10" i="5" s="1"/>
  <c r="I16" i="2"/>
  <c r="I14" i="2" s="1"/>
  <c r="I7" i="2" s="1"/>
  <c r="K16" i="5"/>
  <c r="K10" i="5" s="1"/>
  <c r="H14" i="2"/>
  <c r="H7" i="2" s="1"/>
  <c r="G11" i="3"/>
  <c r="H10" i="3"/>
  <c r="D11" i="3"/>
  <c r="E10" i="3"/>
  <c r="K10" i="3"/>
  <c r="K8" i="3" s="1"/>
  <c r="J11" i="3"/>
  <c r="J9" i="5" l="1"/>
  <c r="J8" i="5"/>
  <c r="K9" i="5"/>
  <c r="K8" i="5"/>
  <c r="D65" i="1"/>
  <c r="D63" i="1" s="1"/>
  <c r="D61" i="1" s="1"/>
  <c r="H8" i="3"/>
  <c r="G10" i="3"/>
  <c r="D10" i="3"/>
  <c r="E8" i="3"/>
  <c r="J8" i="3"/>
  <c r="J10" i="3"/>
  <c r="D27" i="1" l="1"/>
  <c r="D25" i="1" s="1"/>
  <c r="D18" i="1" s="1"/>
  <c r="D9" i="1" s="1"/>
  <c r="D7" i="1" s="1"/>
  <c r="G8" i="3"/>
  <c r="C65" i="1"/>
  <c r="C63" i="1" s="1"/>
  <c r="C61" i="1" s="1"/>
  <c r="D8" i="3"/>
  <c r="B65" i="1"/>
  <c r="B63" i="1" s="1"/>
  <c r="B61" i="1" s="1"/>
  <c r="M81" i="5"/>
  <c r="M80" i="5" s="1"/>
  <c r="M23" i="5"/>
  <c r="M10" i="5"/>
  <c r="M9" i="5" l="1"/>
  <c r="C27" i="1"/>
  <c r="C25" i="1" s="1"/>
  <c r="C18" i="1" s="1"/>
  <c r="C9" i="1" s="1"/>
  <c r="C7" i="1" s="1"/>
  <c r="B27" i="1"/>
  <c r="B25" i="1" s="1"/>
  <c r="B18" i="1" s="1"/>
  <c r="B9" i="1" s="1"/>
  <c r="B7" i="1" s="1"/>
  <c r="M8" i="5"/>
  <c r="G26" i="4"/>
  <c r="G25" i="4" s="1"/>
  <c r="G24" i="4" s="1"/>
  <c r="G20" i="4" s="1"/>
  <c r="J21" i="2" s="1"/>
  <c r="G18" i="4"/>
  <c r="G17" i="4" s="1"/>
  <c r="G16" i="4" s="1"/>
  <c r="G12" i="4" s="1"/>
  <c r="J20" i="2" s="1"/>
  <c r="M52" i="3"/>
  <c r="O51" i="3"/>
  <c r="N51" i="3"/>
  <c r="N50" i="3" s="1"/>
  <c r="M44" i="3"/>
  <c r="O43" i="3"/>
  <c r="O42" i="3" s="1"/>
  <c r="O41" i="3" s="1"/>
  <c r="O37" i="3" s="1"/>
  <c r="O39" i="3" s="1"/>
  <c r="N43" i="3"/>
  <c r="N42" i="3" s="1"/>
  <c r="M36" i="3"/>
  <c r="O35" i="3"/>
  <c r="N35" i="3"/>
  <c r="N34" i="3" s="1"/>
  <c r="M27" i="3"/>
  <c r="O26" i="3"/>
  <c r="N26" i="3"/>
  <c r="N25" i="3" s="1"/>
  <c r="M19" i="3"/>
  <c r="O18" i="3"/>
  <c r="O17" i="3" s="1"/>
  <c r="O16" i="3" s="1"/>
  <c r="O12" i="3" s="1"/>
  <c r="N18" i="3"/>
  <c r="J25" i="2"/>
  <c r="E82" i="1"/>
  <c r="E79" i="1"/>
  <c r="E75" i="1"/>
  <c r="E69" i="1"/>
  <c r="E29" i="1"/>
  <c r="E21" i="1"/>
  <c r="E20" i="1" s="1"/>
  <c r="E14" i="1"/>
  <c r="E13" i="1" s="1"/>
  <c r="E11" i="1" s="1"/>
  <c r="M51" i="3" l="1"/>
  <c r="G22" i="4"/>
  <c r="M18" i="3"/>
  <c r="M26" i="3"/>
  <c r="O25" i="3"/>
  <c r="O24" i="3" s="1"/>
  <c r="O20" i="3" s="1"/>
  <c r="O22" i="3" s="1"/>
  <c r="M35" i="3"/>
  <c r="M43" i="3"/>
  <c r="J9" i="2"/>
  <c r="E78" i="1"/>
  <c r="E73" i="1" s="1"/>
  <c r="G14" i="4"/>
  <c r="G11" i="4"/>
  <c r="G10" i="4" s="1"/>
  <c r="G8" i="4" s="1"/>
  <c r="E28" i="1" s="1"/>
  <c r="N24" i="3"/>
  <c r="N41" i="3"/>
  <c r="M42" i="3"/>
  <c r="O14" i="3"/>
  <c r="N17" i="3"/>
  <c r="N33" i="3"/>
  <c r="O34" i="3"/>
  <c r="O33" i="3" s="1"/>
  <c r="O29" i="3" s="1"/>
  <c r="N49" i="3"/>
  <c r="O50" i="3"/>
  <c r="O49" i="3" s="1"/>
  <c r="O45" i="3" s="1"/>
  <c r="O47" i="3" s="1"/>
  <c r="O28" i="3" l="1"/>
  <c r="M50" i="3"/>
  <c r="O11" i="3"/>
  <c r="M25" i="3"/>
  <c r="M34" i="3"/>
  <c r="N29" i="3"/>
  <c r="M33" i="3"/>
  <c r="M24" i="3"/>
  <c r="N20" i="3"/>
  <c r="M17" i="3"/>
  <c r="N16" i="3"/>
  <c r="N45" i="3"/>
  <c r="M49" i="3"/>
  <c r="O31" i="3"/>
  <c r="N37" i="3"/>
  <c r="M41" i="3"/>
  <c r="N28" i="3" l="1"/>
  <c r="O10" i="3"/>
  <c r="O8" i="3" s="1"/>
  <c r="M16" i="3"/>
  <c r="N12" i="3"/>
  <c r="M28" i="3"/>
  <c r="N31" i="3"/>
  <c r="M31" i="3" s="1"/>
  <c r="M29" i="3"/>
  <c r="J18" i="2" s="1"/>
  <c r="N39" i="3"/>
  <c r="M39" i="3" s="1"/>
  <c r="M37" i="3"/>
  <c r="J19" i="2" s="1"/>
  <c r="N22" i="3"/>
  <c r="M22" i="3" s="1"/>
  <c r="M20" i="3"/>
  <c r="N47" i="3"/>
  <c r="M47" i="3" s="1"/>
  <c r="M45" i="3"/>
  <c r="J22" i="2" s="1"/>
  <c r="J17" i="2" l="1"/>
  <c r="J16" i="2"/>
  <c r="L16" i="5"/>
  <c r="L10" i="5" s="1"/>
  <c r="N11" i="3"/>
  <c r="N14" i="3"/>
  <c r="M14" i="3" s="1"/>
  <c r="M12" i="3"/>
  <c r="J15" i="2" s="1"/>
  <c r="J14" i="2" s="1"/>
  <c r="J7" i="2" s="1"/>
  <c r="L9" i="5" l="1"/>
  <c r="L8" i="5"/>
  <c r="M11" i="3"/>
  <c r="N10" i="3"/>
  <c r="M10" i="3" l="1"/>
  <c r="N8" i="3"/>
  <c r="M8" i="3" l="1"/>
  <c r="E27" i="1" s="1"/>
  <c r="E25" i="1" s="1"/>
  <c r="E18" i="1" s="1"/>
  <c r="E9" i="1" s="1"/>
  <c r="E65" i="1"/>
  <c r="E63" i="1" s="1"/>
  <c r="E61" i="1" s="1"/>
  <c r="E7" i="1" l="1"/>
</calcChain>
</file>

<file path=xl/sharedStrings.xml><?xml version="1.0" encoding="utf-8"?>
<sst xmlns="http://schemas.openxmlformats.org/spreadsheetml/2006/main" count="400" uniqueCount="217">
  <si>
    <t>Աղյուսակ N 1</t>
  </si>
  <si>
    <t>Հայաստանի Հանրապետության 2025 թվականի պետական բյուջեի դեֆիցիտի (պակասուրդի) ֆինանսավորման աղբյուրներն` ըստ առանձին տարրերի</t>
  </si>
  <si>
    <t>հազար դրամներով</t>
  </si>
  <si>
    <t>Պետական  բյուջեի  դեֆիցիտի ֆինանսավորման աղբյուրներն ու դրանց տարրերի անվանումները</t>
  </si>
  <si>
    <t xml:space="preserve">  ԸՆԴԱՄԵՆԸ</t>
  </si>
  <si>
    <t>այդ թվում՝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</si>
  <si>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</si>
  <si>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</si>
  <si>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</si>
  <si>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</si>
  <si>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</si>
  <si>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</si>
  <si>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</si>
  <si>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</si>
  <si>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2.2 Բաժնետոմսերի և կապիտալում այլ մասնակցության ձեռքբերում</t>
  </si>
  <si>
    <t>ՀՀ տարածքային կառավարման և ենթակառուցվածքների նախարարություն</t>
  </si>
  <si>
    <t>«Ատոմային նոր էներգաբլոկի կառուցում» ՓԲԸ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</si>
  <si>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</si>
  <si>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</si>
  <si>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</si>
  <si>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</si>
  <si>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2.5. Տրամադրված վարկերի և փոխատվությունների վերադարձից մուտքեր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</si>
  <si>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</si>
  <si>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</si>
  <si>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</si>
  <si>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</si>
  <si>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</si>
  <si>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</si>
  <si>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</si>
  <si>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</si>
  <si>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</si>
  <si>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</si>
  <si>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</si>
  <si>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</si>
  <si>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</si>
  <si>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</si>
  <si>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 xml:space="preserve">«ՔոնթուրԳլոբալ  Հիդրո Կասկադ» ՓԲԸ         </t>
  </si>
  <si>
    <t>«Հայ-Ալմաստ» ՓԲԸ</t>
  </si>
  <si>
    <t>«Դի ընդ Էյջ Գրուպ» ՍՊԸ</t>
  </si>
  <si>
    <t>Հայաստանում գյուղական տարածքների տնտեսական զարգացման հիմնադրամ (FREDA)</t>
  </si>
  <si>
    <t>«Դարդան» ՍՊԸ</t>
  </si>
  <si>
    <t>«Էս ընդ Էյ Մայնինգ» ՍՊԸ</t>
  </si>
  <si>
    <t xml:space="preserve">«ՄԼ մայնինգ» ՍՊԸ      </t>
  </si>
  <si>
    <t xml:space="preserve">«Միրադա» ՍՊԸ      </t>
  </si>
  <si>
    <t>«Արարատ Թորոսյան» ԱՁ</t>
  </si>
  <si>
    <t>«Նաիրի ՃՇՇ» ԲԲԸ</t>
  </si>
  <si>
    <t>«Երևանի ավտոբուսներ» ՓԲԸ</t>
  </si>
  <si>
    <t>«Երևանի քաղաքային նոր աղբավայր» ՓԲԸ</t>
  </si>
  <si>
    <t>այլ</t>
  </si>
  <si>
    <t>2.6.Այլ</t>
  </si>
  <si>
    <t>կայունացման դեպոզիտային հաշվի համալրում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</si>
  <si>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</si>
  <si>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</si>
  <si>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</si>
  <si>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</si>
  <si>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- նպատակային վարկերի գծով</t>
  </si>
  <si>
    <t>- բյուջետային աջակցության  վարկերի գծով</t>
  </si>
  <si>
    <t>1.2. Ստացված վարկերի և փոխատվությունների մարում</t>
  </si>
  <si>
    <t>1.3 Արտարժութային պարտատոմսերի թողարկում</t>
  </si>
  <si>
    <t>1.4  Արտարժութային պարտատոմսերի մարում</t>
  </si>
  <si>
    <t>2.Ֆինանսական զուտ ակտիվներ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</si>
  <si>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</si>
  <si>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</si>
  <si>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</si>
  <si>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</si>
  <si>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ՀՀ էկոնոմիկայի նախարարություն</t>
  </si>
  <si>
    <t>Եվրասիական վերաապահովագրական ընկերության բաժնեմասերի ձեռքբերում</t>
  </si>
  <si>
    <t>ԵՄ-Հայաստան ՓՄՁ Ֆոնդ</t>
  </si>
  <si>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</si>
  <si>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</si>
  <si>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</si>
  <si>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նկարագրույունը</t>
  </si>
  <si>
    <t xml:space="preserve"> Վերջնական արդյունքի նկարագրությունը/Միջոցառման տեսակը</t>
  </si>
  <si>
    <t xml:space="preserve"> Ծրագիր</t>
  </si>
  <si>
    <t>ԸՆԴԱՄԵՆԸ</t>
  </si>
  <si>
    <t>Ֆինանսական պարտավորությունների կատարման ծրագիր</t>
  </si>
  <si>
    <t>Պետական ֆինանսական պարտավորությունների կատարման ապահովում</t>
  </si>
  <si>
    <t>Պետական ֆինանսական պարտավորությունների պատշաճ կատարում</t>
  </si>
  <si>
    <t>1211-43001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</si>
  <si>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</si>
  <si>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</si>
  <si>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</si>
  <si>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1211-44001</t>
  </si>
  <si>
    <t>Միջազգային ֆինանսական կազմակերպությունների կապիտալում մասնակցության գծով ստանձնած պարտավորությունների կատարում</t>
  </si>
  <si>
    <t xml:space="preserve">Միջազգային ֆինանսական կազմակերպությունների կապիտալում բաժնեմասերի ձեռքբերման գծով ՀՀ ստանձնված պարտավորությունների կատարում </t>
  </si>
  <si>
    <t>Բաժնեմասերի ձեռք բերում</t>
  </si>
  <si>
    <t>1211-46001</t>
  </si>
  <si>
    <t>Արտարժութային պետական պարտատոմսերի մարում/հետգնում</t>
  </si>
  <si>
    <t>Պարտատոմսերի մարում/հետգնում</t>
  </si>
  <si>
    <t xml:space="preserve">ՀՀ տարածքային կառավարման և ենթակառուցվածքների նախարարություն </t>
  </si>
  <si>
    <t>Քաղաքային զարգացում</t>
  </si>
  <si>
    <t>Քաղաքային ենթակառուցվածքների զարգացում</t>
  </si>
  <si>
    <t xml:space="preserve"> Քաղաքային ենթակառուցվածքների արդիականացում և բարելավում</t>
  </si>
  <si>
    <t>1157-42001</t>
  </si>
  <si>
    <t xml:space="preserve">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</si>
  <si>
    <t>Վարկերի տրամադրում</t>
  </si>
  <si>
    <t>1157-42003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</si>
  <si>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</si>
  <si>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Երևանի մետրոպոլիտենի վերակառուցում</t>
  </si>
  <si>
    <t>Էլեկտրաէներգետիկ համակարգի զարգացման ծրագիր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</si>
  <si>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</si>
  <si>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</si>
  <si>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1167-42005</t>
  </si>
  <si>
    <t>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</si>
  <si>
    <t>1167-42008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</si>
  <si>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</si>
  <si>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Հայաստան-Վրաստան 400 կՎ լարման էլեկտրահաղորդման օդային գծի և համապատասխան ենթակայանների կառուցում</t>
  </si>
  <si>
    <t>1167-42009</t>
  </si>
  <si>
    <t>«Հայկական ատոմային էլեկտրակայան» ՓԲԸ-ին տրամադրվող բյուջետային վարկ</t>
  </si>
  <si>
    <t xml:space="preserve">«Հայկական ատոմային էլեկտրակայան» ՓԲԸ-ի 2-րդ էներգաբլոկի շահագործման ժամկետի երկարաձգման ծրագրի աշխատանքների իրականացման համար բյուջետային վարկի տրամադրում </t>
  </si>
  <si>
    <t>1167-42012</t>
  </si>
  <si>
    <t>«Հայկական ատոմային էլեկտրակայան» ՓԲԸ-ի 2-րդ էներգաբլոկի շահագործման նախագծային ժամկետի կրկնակի երկարաձգում</t>
  </si>
  <si>
    <t xml:space="preserve">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</si>
  <si>
    <t>1167-42013</t>
  </si>
  <si>
    <t>«Հայաստանում էներգետիկ վերափոխման խթանում» արդյունքահեն ծրագրի շրջանակներում  40 և ավելի տարիներ շահագործման մեջ գտնվող «Շահումյան-2» 220/110/10 կՎ, «Մարաշ» 220/110/10 կՎ և «Եղեգնաձոր» 220/110/35 կՎ ենթակայանների վերակառուցում, «Բարձրավոլտ էլեկտրացանցեր» ՓԲԸ-ի ենթակայանների կարողությունների զարգացում</t>
  </si>
  <si>
    <t>1167-44003</t>
  </si>
  <si>
    <t>Բաժնետոմսերի և կապիտալում այլ մասնակցության ձեռքբերում</t>
  </si>
  <si>
    <t xml:space="preserve">ՀՀ էկոնոմիկայի նախարարություն </t>
  </si>
  <si>
    <t>Տնտեսական երկարաժամկետ զարգացմանն ուղղված  ծրագիր</t>
  </si>
  <si>
    <t>Մասնավոր ներդրումների աճի խթանում</t>
  </si>
  <si>
    <t>Ներդրումների ծավալների աճ</t>
  </si>
  <si>
    <t>1226-44002</t>
  </si>
  <si>
    <t>Տնտեսական երկարաժամկետ զարգացմանն ուղղված երկրորդ միջոցառում</t>
  </si>
  <si>
    <t>Ներդրումների խթանում</t>
  </si>
  <si>
    <t>1226-44003</t>
  </si>
  <si>
    <t>Եվրասիական վերաապահովագրական ընկերության  կապիտալում մասնակցության ձեռքբերում</t>
  </si>
  <si>
    <t>Եվրասիական վերաապահովագրական ընկերության կապիտալում բաժնեմասերի ձեռքբերման գծով ՀՀ ստանձնված պարտավորությունների կատարում</t>
  </si>
  <si>
    <t>Ծրագրային դասիչ</t>
  </si>
  <si>
    <t>Բյուջետային գլխավոր կարգադրիչների, ծրագրերի և միջոցառումների անվանումները</t>
  </si>
  <si>
    <t xml:space="preserve"> Ընդամենը </t>
  </si>
  <si>
    <t xml:space="preserve"> այդ թվում </t>
  </si>
  <si>
    <t>Ծրագիր</t>
  </si>
  <si>
    <t>Միջոցառում</t>
  </si>
  <si>
    <t xml:space="preserve"> Վարկային միջոցներ </t>
  </si>
  <si>
    <t xml:space="preserve">ԸՆԴԱՄԵՆԸ 
</t>
  </si>
  <si>
    <t>ՀՀ ՏԱՐԱԾՔԱՅԻՆ ԿԱՌԱՎԱՐՄԱՆ ԵՎ ԵՆԹԱԿԱՌՈՒՑՎԱԾՔՆԵՐԻ ՆԱԽԱՐԱՐՈՒԹՅՈՒՆ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</si>
  <si>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</si>
  <si>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>այդ թվում՝ ըստ կատարողների</t>
  </si>
  <si>
    <t xml:space="preserve"> ՀՀ տարածքային կառավարման և ենթակառուցվածքների նախարարություն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</si>
  <si>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</si>
  <si>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</si>
  <si>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</si>
  <si>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</si>
  <si>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</si>
  <si>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1167</t>
  </si>
  <si>
    <t>42008</t>
  </si>
  <si>
    <t>42013</t>
  </si>
  <si>
    <t xml:space="preserve"> ԲԳԿ </t>
  </si>
  <si>
    <t xml:space="preserve"> Ծրագիր </t>
  </si>
  <si>
    <t xml:space="preserve"> Միջոցառում </t>
  </si>
  <si>
    <t>Իրականացնողը/ակտիվն օգտագործողը/ 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</si>
  <si>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</si>
  <si>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</si>
  <si>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</si>
  <si>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Անվանումը </t>
  </si>
  <si>
    <t xml:space="preserve"> Նկարագրու-թյունը </t>
  </si>
  <si>
    <t xml:space="preserve"> Տեսակը </t>
  </si>
  <si>
    <t xml:space="preserve"> ԸՆԴԱՄԵՆԸ </t>
  </si>
  <si>
    <t>Երևանի քաղաքային լուսավորության ապահովման համար վարկերի տրամադրում</t>
  </si>
  <si>
    <t>վարկերի տրամադրում</t>
  </si>
  <si>
    <t xml:space="preserve">միջոցառումը իրականացնողի  անվանումը` մասնագիտացված միավոր </t>
  </si>
  <si>
    <t xml:space="preserve">Երևան քաղաքի թվով 28 փողոցների արտաքին լուսավորության ցանցի արդիականացման աշխատանքներ, ներառյալ էներգախնայող լուսադիոդային (LED) տիպի լուսատուների տեղադրում, մալուխների ստորգետնյա անցկացում, հենասյուների վերանորոգում և փոխարինում, ավտոմատ կառավարման համակարգի ստեղծում, տոկոս </t>
  </si>
  <si>
    <t xml:space="preserve"> Երևանի մետրոպոլիտենի վերակառուցում </t>
  </si>
  <si>
    <t xml:space="preserve">միջոցառումը իրականացնողի անվանումը` մասնագիտացված միավոր </t>
  </si>
  <si>
    <t>միջոցառումը իրականացնողի անվանումը`«Բարձրավոլտ էլեկտրացանցեր» ՓԲԸ</t>
  </si>
  <si>
    <t>Վերակառուցվող ենթակայանների քանակ, հատ</t>
  </si>
  <si>
    <t>միջոցառումը իրականացնողի անվանումը՝ «Բարձրավոլտ էլեկտրացանցեր» ՓԲԸ</t>
  </si>
  <si>
    <t>Տրամադրվող ենթավարկերի քանակ, հատ</t>
  </si>
  <si>
    <t>220 կՎ էլեկտրահաղորդման օդային գծի կառուցում, կմ</t>
  </si>
  <si>
    <t>400 կՎ էլեկտրահաղորդման օդային գծի կառուցում, կմ</t>
  </si>
  <si>
    <t>500 կՎ էլեկտրահաղորդման օդային գծի կառուցում, կմ</t>
  </si>
  <si>
    <t>Կառուցվող ենթակայանների քանակ, հատ</t>
  </si>
  <si>
    <t>միջոցառումը իրականացնողի անվանումը՝ ՀՀ ֆինանսների նախարարություն</t>
  </si>
  <si>
    <t>Տրամադրվող բյուջետային վարկերի քանակ, հատ</t>
  </si>
  <si>
    <t>«Հայկական ատոմային էլեկտրակայան» ՓԲԸ-ի 2-րդ  էներգաբլոկի շահագործման ժամկետի երկարաձգման ժամանակահատվածը</t>
  </si>
  <si>
    <t>մինչև 2006թ</t>
  </si>
  <si>
    <t>«Հայկական ատոմային էլեկտրակայան» ՓԲԸ-ի 2-րդ էներգաբլոկի շահագործման նախագծային ժամկետի կրկնակի երարաձգում</t>
  </si>
  <si>
    <t>Վարկի տրամադրում</t>
  </si>
  <si>
    <t xml:space="preserve">միջոցառումը իրականացնողի անվանումը՝ ՀՀ ֆինանսների նախարարություն </t>
  </si>
  <si>
    <t>ԱԷԿ-ի երկրորդ էներգաբլոկի արդիականացման և շահագործման ժամկետի երկարաձգման ծրագրի աշխատանքների իրականացման ժամանակահատվածը</t>
  </si>
  <si>
    <t>2026-2036թթ.</t>
  </si>
  <si>
    <t>Վերակառուցման և զարգացման միջազգային բանկի աջակցությամբ  իրականացվող «Շահումյան-2», «Մարաշ» և «Եղեգնաձոր» ենթակայանների վերակառուցման շրջանակներում տրամադրվող ենթավարկի տրամադրում «Բարձրավոլտ էլեկտրացանցեր» ՓԲԸ-ին</t>
  </si>
  <si>
    <t>միջոցառումը իրականացնողի անվանումը՝ Մասնագիտացված միավոր</t>
  </si>
  <si>
    <t xml:space="preserve">միջոցառումը իրականացնողի անվանումը՝«Ատոմային նոր էներգաբլոկի կառուցում» ՓԲԸ </t>
  </si>
  <si>
    <t>Հասարակ (սովորական) բաժնետոմսերի քանակը, հատ</t>
  </si>
  <si>
    <t>Յուրաքանչյուրը բաժնետոմսի անվանական արժեքը, դրամ</t>
  </si>
  <si>
    <t>Ֆինանսական պարտավորությունների կատարում</t>
  </si>
  <si>
    <t>ՀՀ կառավարության արտաքին վարկերի մարման ժամանակացույցով սահմանված ժամկետներից ՀՀ կառավարության արտաքին վարկերի մայր գումարի մարումների ուշացումներ, հատ</t>
  </si>
  <si>
    <t>Միջազգային ֆինանսական կազմակերպությունների կապիտալում բաժնեմասերի ձեռքբերման գծով ՀՀ ստանձնված պարտավորությունների կատարում</t>
  </si>
  <si>
    <t>Միջազգային ֆինանսական կազմակերպությունների թիվ, հատ</t>
  </si>
  <si>
    <t>'Արտարժութային պետական պարտատոմսերի մարման ժամանակացույցով սահմանված ժամկետներից մարումների ուշացումներ, հատ</t>
  </si>
  <si>
    <t>միջոցառումը իրականացնողի անվանումը՝  ԵՄ-Հայաստան ՓՄՁ Ֆոնդ</t>
  </si>
  <si>
    <t>միջոցառումը իրականացնողի անվանումը՝ ՀՀ Էկոնոմիկայի  նախարարություն</t>
  </si>
  <si>
    <t xml:space="preserve"> հազար դրամներով</t>
  </si>
  <si>
    <t>Առաջին եռամսյակ</t>
  </si>
  <si>
    <t>Առաջին կիսամյակ</t>
  </si>
  <si>
    <t>Ինն ամիս</t>
  </si>
  <si>
    <t>Տարի</t>
  </si>
  <si>
    <t>ՀԱՎԵԼՎԱԾ N 1</t>
  </si>
  <si>
    <t>Աղյուսակ N 2</t>
  </si>
  <si>
    <t>Աղյուսակ N 3</t>
  </si>
  <si>
    <t>Օտարերկրյա պետությունների և միջազգային կազմակերպությունների աջակցությամբ 2025 թվականին իրականացվող վարկային ծրագրերի և միջոցառումների շրջանակներում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</si>
  <si>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Հայաստանի Հանրապետության 2025 թվականի պետական բյուջեի ֆինանսական ակտիվների ձեռքբերումների և ներգրավված փոխառու միջոցների մարումների գծով ելքերի եռամսյակային (աճողական) համամասնություններն՝ ըստ հանրային իշխանության մարմինների կողմից իրականացվող ծրագրերի և միջոցառումների և ըստ բյուջետային հատկացումների գլխավոր կարգադրիչների</t>
  </si>
  <si>
    <t>Աղյուսակ N 4</t>
  </si>
  <si>
    <t>ՀՀ պետական բյուջեից 2025 թվականին բյուջետային վարկերի տրամադրմանն ուղղվող միջոցների եռամսյակային (աճողական) համամասնությունները՝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</si>
  <si>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Աղյուսակ N 5</t>
  </si>
  <si>
    <t>ՀՀ 2025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</t>
  </si>
  <si>
    <t xml:space="preserve">Տրամադրվող ենթավարկերի քանակ հատ </t>
  </si>
  <si>
    <t>Շարժասանդուղքների ձեռքբերում և մոնտաժ, հատ</t>
  </si>
  <si>
    <t>Թերությունների վերացման ժամանակահատվածում Ինժեների գումարի վճարում</t>
  </si>
  <si>
    <t xml:space="preserve">Կապալառուից պահված երաշխիքային գումարի հետվճարում /5%/ </t>
  </si>
  <si>
    <t xml:space="preserve">Համաֆինան_x000D_սավորում </t>
  </si>
  <si>
    <t>ժամանակավորապես ազատ միջոցներ</t>
  </si>
  <si>
    <t>Վերակառուցման և զարգացման միջազգային բանկի աջակցությամբ իրականացվող «Աշնակ» և «Արարատ-2» ենթակայանների վերակառուցման ծրագրի շրջանակներում ենթավարկի տրամադրում «Բարձրավոլտ էլեկտրացանցեր» ՓԲԸ- ին</t>
  </si>
  <si>
    <t>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</t>
  </si>
  <si>
    <t>Վերակառուցման և զարգացման միջազգային բանկի աջակցությամբ իրականացվող «Շահումյան-2», «Մարաշ» և «Եղեգնաձոր» ենթակայանների վերակառուցման շրջանակներում ենթավարկի տրամադրում «Բարձրավոլտ էլեկտրացանցեր» ՓԲԸ-ին</t>
  </si>
  <si>
    <t>«Ատոմային նոր էներգաբլոկի կառուցում» ՓԲԸ-ի կանոնադրական կապիտալի ավելացում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</si>
</sst>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(* #,##0.0_);_(* \(#,##0.0\);_(* &quot;-&quot;??_);_(@_)"/>
    <numFmt numFmtId="165" formatCode="##,##0.0;\(##,##0.0\);\-"/>
    <numFmt numFmtId="166" formatCode="_(* #,##0.0_);_(* \(#,##0.0\);_(* &quot;-&quot;?_);_(@_)"/>
    <numFmt numFmtId="167" formatCode="#,##0.0"/>
    <numFmt numFmtId="168" formatCode="#,##0.0_);\(#,##0.0\)"/>
    <numFmt numFmtId="169" formatCode="_-* #,##0.00_р_._-;\-* #,##0.00_р_._-;_-* &quot;-&quot;??_р_._-;_-@_-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color rgb="FF000000"/>
      <name val="Calibri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i/>
      <sz val="11"/>
      <name val="GHEA Grapalat"/>
      <family val="3"/>
    </font>
    <font>
      <sz val="11"/>
      <name val="Times Armenian"/>
      <family val="1"/>
    </font>
    <font>
      <sz val="10"/>
      <name val="GHEA Grapalat"/>
      <family val="2"/>
    </font>
    <font>
      <b/>
      <sz val="10"/>
      <name val="GHEA Grapalat"/>
      <family val="2"/>
    </font>
    <font>
      <sz val="10"/>
      <name val="Times Armenian"/>
      <family val="1"/>
    </font>
    <font>
      <sz val="11"/>
      <color theme="0"/>
      <name val="GHEA Grapalat"/>
      <family val="3"/>
    </font>
    <font>
      <b/>
      <i/>
      <sz val="11"/>
      <name val="GHEA Grapalat"/>
      <family val="3"/>
    </font>
    <font>
      <sz val="10"/>
      <name val="Arial"/>
      <family val="2"/>
    </font>
    <font>
      <sz val="11"/>
      <color rgb="FFFF0000"/>
      <name val="GHEA Grapalat"/>
      <family val="3"/>
    </font>
    <font>
      <sz val="11"/>
      <color rgb="FF000000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Times New Roman"/>
      <family val="1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62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  <font>
      <i/>
      <sz val="11"/>
      <name val="GHEA Grapalat"/>
      <family val="2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0" fontId="7" fillId="0" borderId="0">
      <alignment horizontal="left" vertical="top" wrapText="1"/>
    </xf>
    <xf numFmtId="0" fontId="9" fillId="0" borderId="0"/>
    <xf numFmtId="165" fontId="10" fillId="0" borderId="0" applyFill="0" applyBorder="0" applyProtection="0">
      <alignment horizontal="right" vertical="top"/>
    </xf>
    <xf numFmtId="165" fontId="11" fillId="0" borderId="0" applyFill="0" applyBorder="0" applyProtection="0">
      <alignment horizontal="right" vertical="top"/>
    </xf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8" fillId="7" borderId="13" applyNumberFormat="0" applyAlignment="0" applyProtection="0"/>
    <xf numFmtId="0" fontId="29" fillId="8" borderId="14" applyNumberFormat="0" applyAlignment="0" applyProtection="0"/>
    <xf numFmtId="0" fontId="30" fillId="8" borderId="13" applyNumberFormat="0" applyAlignment="0" applyProtection="0"/>
    <xf numFmtId="0" fontId="31" fillId="0" borderId="15" applyNumberFormat="0" applyFill="0" applyAlignment="0" applyProtection="0"/>
    <xf numFmtId="0" fontId="32" fillId="9" borderId="16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7" fillId="0" borderId="0"/>
    <xf numFmtId="0" fontId="38" fillId="0" borderId="0"/>
    <xf numFmtId="0" fontId="6" fillId="0" borderId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1" fillId="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left" vertical="top" wrapText="1"/>
    </xf>
    <xf numFmtId="0" fontId="27" fillId="6" borderId="0" applyNumberFormat="0" applyBorder="0" applyAlignment="0" applyProtection="0"/>
    <xf numFmtId="0" fontId="1" fillId="10" borderId="17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42" fillId="6" borderId="0" applyNumberFormat="0" applyBorder="0" applyAlignment="0" applyProtection="0"/>
    <xf numFmtId="0" fontId="1" fillId="10" borderId="17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6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6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6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6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6" fillId="34" borderId="0" applyNumberFormat="0" applyBorder="0" applyAlignment="0" applyProtection="0"/>
    <xf numFmtId="0" fontId="15" fillId="0" borderId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5" borderId="0" applyNumberFormat="0" applyBorder="0" applyAlignment="0" applyProtection="0"/>
    <xf numFmtId="0" fontId="43" fillId="38" borderId="0" applyNumberFormat="0" applyBorder="0" applyAlignment="0" applyProtection="0"/>
    <xf numFmtId="0" fontId="43" fillId="37" borderId="0" applyNumberFormat="0" applyBorder="0" applyAlignment="0" applyProtection="0"/>
    <xf numFmtId="0" fontId="43" fillId="39" borderId="0" applyNumberFormat="0" applyBorder="0" applyAlignment="0" applyProtection="0"/>
    <xf numFmtId="0" fontId="43" fillId="36" borderId="0" applyNumberFormat="0" applyBorder="0" applyAlignment="0" applyProtection="0"/>
    <xf numFmtId="0" fontId="43" fillId="40" borderId="0" applyNumberFormat="0" applyBorder="0" applyAlignment="0" applyProtection="0"/>
    <xf numFmtId="0" fontId="43" fillId="39" borderId="0" applyNumberFormat="0" applyBorder="0" applyAlignment="0" applyProtection="0"/>
    <xf numFmtId="0" fontId="43" fillId="41" borderId="0" applyNumberFormat="0" applyBorder="0" applyAlignment="0" applyProtection="0"/>
    <xf numFmtId="0" fontId="43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6" borderId="0" applyNumberFormat="0" applyBorder="0" applyAlignment="0" applyProtection="0"/>
    <xf numFmtId="0" fontId="44" fillId="40" borderId="0" applyNumberFormat="0" applyBorder="0" applyAlignment="0" applyProtection="0"/>
    <xf numFmtId="0" fontId="44" fillId="39" borderId="0" applyNumberFormat="0" applyBorder="0" applyAlignment="0" applyProtection="0"/>
    <xf numFmtId="0" fontId="44" fillId="42" borderId="0" applyNumberFormat="0" applyBorder="0" applyAlignment="0" applyProtection="0"/>
    <xf numFmtId="0" fontId="44" fillId="36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2" borderId="0" applyNumberFormat="0" applyBorder="0" applyAlignment="0" applyProtection="0"/>
    <xf numFmtId="0" fontId="44" fillId="46" borderId="0" applyNumberFormat="0" applyBorder="0" applyAlignment="0" applyProtection="0"/>
    <xf numFmtId="0" fontId="45" fillId="47" borderId="0" applyNumberFormat="0" applyBorder="0" applyAlignment="0" applyProtection="0"/>
    <xf numFmtId="0" fontId="46" fillId="48" borderId="19" applyNumberFormat="0" applyAlignment="0" applyProtection="0"/>
    <xf numFmtId="0" fontId="47" fillId="49" borderId="20" applyNumberFormat="0" applyAlignment="0" applyProtection="0"/>
    <xf numFmtId="43" fontId="15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50" borderId="0" applyNumberFormat="0" applyBorder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53" fillId="40" borderId="19" applyNumberFormat="0" applyAlignment="0" applyProtection="0"/>
    <xf numFmtId="0" fontId="54" fillId="0" borderId="24" applyNumberFormat="0" applyFill="0" applyAlignment="0" applyProtection="0"/>
    <xf numFmtId="0" fontId="55" fillId="40" borderId="0" applyNumberFormat="0" applyBorder="0" applyAlignment="0" applyProtection="0"/>
    <xf numFmtId="0" fontId="6" fillId="0" borderId="0"/>
    <xf numFmtId="0" fontId="6" fillId="0" borderId="0"/>
    <xf numFmtId="0" fontId="1" fillId="0" borderId="0"/>
    <xf numFmtId="0" fontId="15" fillId="0" borderId="0"/>
    <xf numFmtId="0" fontId="15" fillId="0" borderId="0"/>
    <xf numFmtId="0" fontId="15" fillId="37" borderId="25" applyNumberFormat="0" applyFont="0" applyAlignment="0" applyProtection="0"/>
    <xf numFmtId="0" fontId="56" fillId="48" borderId="26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0" fillId="0" borderId="0"/>
    <xf numFmtId="0" fontId="57" fillId="0" borderId="0" applyNumberFormat="0" applyFill="0" applyBorder="0" applyAlignment="0" applyProtection="0"/>
    <xf numFmtId="0" fontId="58" fillId="0" borderId="27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/>
    <xf numFmtId="9" fontId="37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5" fillId="0" borderId="0" xfId="0" applyFont="1"/>
    <xf numFmtId="43" fontId="5" fillId="0" borderId="0" xfId="1" applyFont="1"/>
    <xf numFmtId="0" fontId="5" fillId="0" borderId="1" xfId="0" applyFont="1" applyBorder="1" applyAlignment="1">
      <alignment horizontal="left" vertical="center" wrapText="1"/>
    </xf>
    <xf numFmtId="43" fontId="5" fillId="0" borderId="0" xfId="0" applyNumberFormat="1" applyFont="1"/>
    <xf numFmtId="164" fontId="5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/>
    <xf numFmtId="43" fontId="5" fillId="0" borderId="0" xfId="1" applyFont="1" applyBorder="1"/>
    <xf numFmtId="0" fontId="5" fillId="0" borderId="2" xfId="2" applyFont="1" applyBorder="1" applyAlignment="1">
      <alignment horizontal="left" vertical="center" wrapText="1"/>
    </xf>
    <xf numFmtId="164" fontId="2" fillId="0" borderId="0" xfId="0" applyNumberFormat="1" applyFont="1"/>
    <xf numFmtId="0" fontId="5" fillId="0" borderId="0" xfId="4" applyFont="1">
      <alignment horizontal="left" vertical="top" wrapText="1"/>
    </xf>
    <xf numFmtId="164" fontId="5" fillId="0" borderId="0" xfId="1" applyNumberFormat="1" applyFont="1" applyAlignment="1">
      <alignment horizontal="left" vertical="top" wrapText="1"/>
    </xf>
    <xf numFmtId="0" fontId="4" fillId="0" borderId="0" xfId="4" applyFont="1" applyAlignment="1">
      <alignment horizontal="center" vertical="center" wrapText="1"/>
    </xf>
    <xf numFmtId="0" fontId="8" fillId="0" borderId="3" xfId="4" applyFont="1" applyBorder="1" applyAlignment="1">
      <alignment wrapText="1"/>
    </xf>
    <xf numFmtId="0" fontId="4" fillId="0" borderId="2" xfId="4" applyFont="1" applyBorder="1" applyAlignment="1">
      <alignment horizontal="center" vertical="center" wrapText="1"/>
    </xf>
    <xf numFmtId="0" fontId="5" fillId="0" borderId="2" xfId="4" applyFont="1" applyBorder="1">
      <alignment horizontal="left" vertical="top" wrapText="1"/>
    </xf>
    <xf numFmtId="0" fontId="5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horizontal="left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49" fontId="5" fillId="0" borderId="2" xfId="5" applyNumberFormat="1" applyFont="1" applyBorder="1" applyAlignment="1">
      <alignment horizontal="left" vertical="center" wrapText="1"/>
    </xf>
    <xf numFmtId="166" fontId="5" fillId="0" borderId="0" xfId="8" applyNumberFormat="1" applyFont="1"/>
    <xf numFmtId="166" fontId="5" fillId="0" borderId="0" xfId="8" applyNumberFormat="1" applyFont="1" applyAlignment="1">
      <alignment vertical="center" wrapText="1"/>
    </xf>
    <xf numFmtId="166" fontId="5" fillId="0" borderId="0" xfId="8" applyNumberFormat="1" applyFont="1" applyAlignment="1">
      <alignment horizontal="center" vertical="center" wrapText="1"/>
    </xf>
    <xf numFmtId="166" fontId="13" fillId="0" borderId="0" xfId="8" applyNumberFormat="1" applyFont="1" applyAlignment="1">
      <alignment vertical="center" wrapText="1"/>
    </xf>
    <xf numFmtId="166" fontId="5" fillId="0" borderId="2" xfId="8" applyNumberFormat="1" applyFont="1" applyBorder="1" applyAlignment="1">
      <alignment horizontal="center" vertical="center" wrapText="1"/>
    </xf>
    <xf numFmtId="166" fontId="5" fillId="0" borderId="2" xfId="10" applyNumberFormat="1" applyFont="1" applyBorder="1" applyAlignment="1">
      <alignment horizontal="center" vertical="center" wrapText="1"/>
    </xf>
    <xf numFmtId="166" fontId="4" fillId="0" borderId="2" xfId="8" applyNumberFormat="1" applyFont="1" applyBorder="1" applyAlignment="1">
      <alignment horizontal="center" vertical="center" wrapText="1"/>
    </xf>
    <xf numFmtId="49" fontId="4" fillId="0" borderId="2" xfId="8" applyNumberFormat="1" applyFont="1" applyBorder="1" applyAlignment="1">
      <alignment horizontal="center" vertical="center"/>
    </xf>
    <xf numFmtId="166" fontId="4" fillId="0" borderId="2" xfId="8" applyNumberFormat="1" applyFont="1" applyBorder="1" applyAlignment="1">
      <alignment horizontal="center" vertical="center"/>
    </xf>
    <xf numFmtId="49" fontId="4" fillId="0" borderId="2" xfId="8" applyNumberFormat="1" applyFont="1" applyBorder="1" applyAlignment="1" applyProtection="1">
      <alignment horizontal="center" vertical="center" wrapText="1"/>
      <protection locked="0"/>
    </xf>
    <xf numFmtId="49" fontId="5" fillId="0" borderId="2" xfId="5" applyNumberFormat="1" applyFont="1" applyBorder="1" applyAlignment="1">
      <alignment horizontal="center" vertical="center" wrapText="1"/>
    </xf>
    <xf numFmtId="166" fontId="4" fillId="0" borderId="0" xfId="8" applyNumberFormat="1" applyFont="1"/>
    <xf numFmtId="49" fontId="5" fillId="0" borderId="2" xfId="8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6" fontId="5" fillId="0" borderId="0" xfId="0" applyNumberFormat="1" applyFont="1" applyAlignment="1">
      <alignment vertical="center" wrapText="1"/>
    </xf>
    <xf numFmtId="166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left" vertical="center" wrapText="1"/>
    </xf>
    <xf numFmtId="166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166" fontId="5" fillId="0" borderId="2" xfId="11" applyNumberFormat="1" applyFont="1" applyBorder="1" applyAlignment="1">
      <alignment horizontal="left" vertical="center" wrapText="1"/>
    </xf>
    <xf numFmtId="166" fontId="14" fillId="0" borderId="2" xfId="11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6" fontId="4" fillId="0" borderId="2" xfId="8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166" fontId="5" fillId="0" borderId="2" xfId="11" applyNumberFormat="1" applyFont="1" applyBorder="1" applyAlignment="1">
      <alignment horizontal="left" vertical="center"/>
    </xf>
    <xf numFmtId="167" fontId="5" fillId="0" borderId="0" xfId="0" applyNumberFormat="1" applyFont="1" applyAlignment="1">
      <alignment horizontal="right" vertical="center" wrapText="1"/>
    </xf>
    <xf numFmtId="0" fontId="5" fillId="2" borderId="0" xfId="2" applyFont="1" applyFill="1" applyAlignment="1">
      <alignment horizontal="center" vertical="top" wrapText="1"/>
    </xf>
    <xf numFmtId="0" fontId="5" fillId="2" borderId="2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center"/>
    </xf>
    <xf numFmtId="0" fontId="8" fillId="0" borderId="3" xfId="4" applyFont="1" applyBorder="1" applyAlignment="1">
      <alignment horizontal="center"/>
    </xf>
    <xf numFmtId="43" fontId="5" fillId="0" borderId="0" xfId="14" applyNumberFormat="1" applyFont="1" applyAlignment="1">
      <alignment horizontal="right" vertical="center"/>
    </xf>
    <xf numFmtId="43" fontId="4" fillId="0" borderId="2" xfId="1" applyFont="1" applyBorder="1" applyAlignment="1">
      <alignment horizontal="right" vertical="center" wrapText="1"/>
    </xf>
    <xf numFmtId="43" fontId="5" fillId="0" borderId="2" xfId="1" applyFont="1" applyBorder="1" applyAlignment="1">
      <alignment horizontal="right" vertical="center" wrapText="1"/>
    </xf>
    <xf numFmtId="43" fontId="4" fillId="0" borderId="2" xfId="1" applyFont="1" applyBorder="1" applyAlignment="1">
      <alignment horizontal="right" vertical="center"/>
    </xf>
    <xf numFmtId="43" fontId="4" fillId="0" borderId="2" xfId="1" applyFont="1" applyFill="1" applyBorder="1" applyAlignment="1">
      <alignment horizontal="right" vertical="center"/>
    </xf>
    <xf numFmtId="43" fontId="5" fillId="0" borderId="2" xfId="1" applyFont="1" applyBorder="1" applyAlignment="1">
      <alignment horizontal="right" vertical="center"/>
    </xf>
    <xf numFmtId="43" fontId="14" fillId="0" borderId="2" xfId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8" xfId="8" applyNumberFormat="1" applyFont="1" applyBorder="1" applyAlignment="1" applyProtection="1">
      <alignment horizontal="center" vertical="center" wrapText="1"/>
      <protection locked="0"/>
    </xf>
    <xf numFmtId="164" fontId="5" fillId="0" borderId="0" xfId="2" applyNumberFormat="1" applyFont="1" applyAlignment="1">
      <alignment horizontal="right" vertical="center"/>
    </xf>
    <xf numFmtId="166" fontId="14" fillId="0" borderId="2" xfId="9" applyNumberFormat="1" applyFont="1" applyBorder="1" applyAlignment="1">
      <alignment horizontal="left" vertical="center" wrapText="1"/>
    </xf>
    <xf numFmtId="166" fontId="4" fillId="0" borderId="2" xfId="5" applyNumberFormat="1" applyFont="1" applyBorder="1" applyAlignment="1">
      <alignment horizontal="left" vertical="center" wrapText="1"/>
    </xf>
    <xf numFmtId="166" fontId="8" fillId="0" borderId="2" xfId="11" applyNumberFormat="1" applyFont="1" applyBorder="1" applyAlignment="1">
      <alignment horizontal="left" vertical="center" wrapText="1"/>
    </xf>
    <xf numFmtId="4" fontId="5" fillId="0" borderId="0" xfId="0" applyNumberFormat="1" applyFont="1"/>
    <xf numFmtId="166" fontId="5" fillId="0" borderId="0" xfId="0" applyNumberFormat="1" applyFont="1"/>
    <xf numFmtId="43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5" fillId="2" borderId="0" xfId="2" applyNumberFormat="1" applyFont="1" applyFill="1" applyAlignment="1">
      <alignment horizontal="center" vertical="top" wrapText="1"/>
    </xf>
    <xf numFmtId="164" fontId="8" fillId="2" borderId="0" xfId="0" applyNumberFormat="1" applyFont="1" applyFill="1" applyAlignment="1">
      <alignment horizontal="right" wrapText="1"/>
    </xf>
    <xf numFmtId="164" fontId="5" fillId="2" borderId="2" xfId="2" applyNumberFormat="1" applyFont="1" applyFill="1" applyBorder="1" applyAlignment="1">
      <alignment horizontal="center" vertical="center" wrapText="1"/>
    </xf>
    <xf numFmtId="164" fontId="5" fillId="0" borderId="2" xfId="3" applyNumberFormat="1" applyFont="1" applyFill="1" applyBorder="1" applyAlignment="1">
      <alignment horizontal="right" vertical="center"/>
    </xf>
    <xf numFmtId="164" fontId="5" fillId="3" borderId="2" xfId="1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2" xfId="1" applyNumberFormat="1" applyFont="1" applyFill="1" applyBorder="1" applyAlignment="1">
      <alignment horizontal="right" vertical="center"/>
    </xf>
    <xf numFmtId="43" fontId="5" fillId="0" borderId="0" xfId="4" applyNumberFormat="1" applyFont="1">
      <alignment horizontal="left" vertical="top" wrapText="1"/>
    </xf>
    <xf numFmtId="164" fontId="4" fillId="0" borderId="2" xfId="1" applyNumberFormat="1" applyFont="1" applyBorder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4" fontId="4" fillId="0" borderId="2" xfId="1" applyNumberFormat="1" applyFont="1" applyBorder="1" applyAlignment="1">
      <alignment horizontal="right" vertical="center"/>
    </xf>
    <xf numFmtId="164" fontId="16" fillId="0" borderId="2" xfId="1" applyNumberFormat="1" applyFont="1" applyBorder="1" applyAlignment="1">
      <alignment horizontal="right" vertical="center"/>
    </xf>
    <xf numFmtId="164" fontId="8" fillId="0" borderId="2" xfId="1" applyNumberFormat="1" applyFont="1" applyBorder="1" applyAlignment="1">
      <alignment horizontal="right" vertical="center" wrapText="1"/>
    </xf>
    <xf numFmtId="164" fontId="5" fillId="0" borderId="2" xfId="12" applyNumberFormat="1" applyFont="1" applyBorder="1" applyAlignment="1">
      <alignment horizontal="right" vertical="center" shrinkToFit="1"/>
    </xf>
    <xf numFmtId="164" fontId="5" fillId="0" borderId="2" xfId="10" applyNumberFormat="1" applyFont="1" applyFill="1" applyBorder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shrinkToFit="1"/>
    </xf>
    <xf numFmtId="164" fontId="4" fillId="0" borderId="2" xfId="1" applyNumberFormat="1" applyFont="1" applyFill="1" applyBorder="1" applyAlignment="1">
      <alignment horizontal="right" vertical="center"/>
    </xf>
    <xf numFmtId="164" fontId="5" fillId="0" borderId="2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 wrapText="1"/>
    </xf>
    <xf numFmtId="0" fontId="18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center" wrapText="1"/>
    </xf>
    <xf numFmtId="43" fontId="18" fillId="2" borderId="0" xfId="14" applyNumberFormat="1" applyFont="1" applyFill="1" applyAlignment="1">
      <alignment horizontal="right" vertical="center"/>
    </xf>
    <xf numFmtId="168" fontId="18" fillId="2" borderId="0" xfId="0" applyNumberFormat="1" applyFont="1" applyFill="1" applyAlignment="1">
      <alignment horizontal="left" vertical="top" wrapText="1"/>
    </xf>
    <xf numFmtId="0" fontId="19" fillId="2" borderId="2" xfId="0" applyFont="1" applyFill="1" applyBorder="1" applyAlignment="1">
      <alignment horizontal="center" vertical="center" textRotation="90" wrapText="1"/>
    </xf>
    <xf numFmtId="164" fontId="19" fillId="2" borderId="0" xfId="7" applyNumberFormat="1" applyFont="1" applyFill="1">
      <alignment horizontal="right" vertical="top"/>
    </xf>
    <xf numFmtId="4" fontId="18" fillId="2" borderId="0" xfId="0" applyNumberFormat="1" applyFont="1" applyFill="1" applyAlignment="1">
      <alignment horizontal="left" vertical="top" wrapText="1"/>
    </xf>
    <xf numFmtId="164" fontId="19" fillId="2" borderId="0" xfId="0" applyNumberFormat="1" applyFont="1" applyFill="1" applyAlignment="1">
      <alignment horizontal="left" vertical="top"/>
    </xf>
    <xf numFmtId="164" fontId="19" fillId="2" borderId="0" xfId="0" applyNumberFormat="1" applyFont="1" applyFill="1" applyAlignment="1">
      <alignment horizontal="left" vertical="top" wrapText="1"/>
    </xf>
    <xf numFmtId="164" fontId="19" fillId="2" borderId="0" xfId="0" applyNumberFormat="1" applyFont="1" applyFill="1" applyAlignment="1">
      <alignment horizontal="right" vertical="center" wrapText="1"/>
    </xf>
    <xf numFmtId="164" fontId="19" fillId="2" borderId="0" xfId="7" applyNumberFormat="1" applyFont="1" applyFill="1" applyAlignment="1">
      <alignment horizontal="right" vertical="center"/>
    </xf>
    <xf numFmtId="166" fontId="18" fillId="2" borderId="0" xfId="0" applyNumberFormat="1" applyFont="1" applyFill="1" applyAlignment="1">
      <alignment horizontal="left" vertical="top" wrapText="1"/>
    </xf>
    <xf numFmtId="0" fontId="18" fillId="2" borderId="0" xfId="0" applyFont="1" applyFill="1" applyAlignment="1">
      <alignment vertical="top" wrapText="1"/>
    </xf>
    <xf numFmtId="0" fontId="18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top" wrapText="1"/>
    </xf>
    <xf numFmtId="0" fontId="18" fillId="2" borderId="0" xfId="0" applyFont="1" applyFill="1" applyAlignment="1">
      <alignment vertical="top"/>
    </xf>
    <xf numFmtId="0" fontId="19" fillId="2" borderId="0" xfId="0" applyFont="1" applyFill="1" applyAlignment="1">
      <alignment vertical="top"/>
    </xf>
    <xf numFmtId="0" fontId="19" fillId="2" borderId="0" xfId="0" applyFont="1" applyFill="1" applyAlignment="1">
      <alignment vertical="top" wrapText="1"/>
    </xf>
    <xf numFmtId="165" fontId="18" fillId="2" borderId="0" xfId="7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5" fontId="19" fillId="2" borderId="0" xfId="7" applyFont="1" applyFill="1" applyAlignment="1">
      <alignment horizontal="right" vertical="center"/>
    </xf>
    <xf numFmtId="0" fontId="18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left" vertical="center" wrapText="1"/>
    </xf>
    <xf numFmtId="164" fontId="19" fillId="2" borderId="0" xfId="1" applyNumberFormat="1" applyFont="1" applyFill="1" applyAlignment="1">
      <alignment horizontal="left" vertical="center" wrapText="1"/>
    </xf>
    <xf numFmtId="0" fontId="18" fillId="2" borderId="0" xfId="0" quotePrefix="1" applyFont="1" applyFill="1" applyAlignment="1">
      <alignment horizontal="left" vertical="center" wrapText="1"/>
    </xf>
    <xf numFmtId="164" fontId="19" fillId="2" borderId="0" xfId="1" applyNumberFormat="1" applyFont="1" applyFill="1" applyAlignment="1">
      <alignment horizontal="left" vertical="top" wrapText="1"/>
    </xf>
    <xf numFmtId="164" fontId="19" fillId="2" borderId="0" xfId="1" applyNumberFormat="1" applyFont="1" applyFill="1" applyAlignment="1">
      <alignment horizontal="left" vertical="top"/>
    </xf>
    <xf numFmtId="164" fontId="19" fillId="2" borderId="0" xfId="1" applyNumberFormat="1" applyFont="1" applyFill="1" applyAlignment="1">
      <alignment horizontal="right" vertical="center"/>
    </xf>
    <xf numFmtId="164" fontId="18" fillId="2" borderId="0" xfId="1" applyNumberFormat="1" applyFont="1" applyFill="1" applyAlignment="1">
      <alignment horizontal="left" vertical="center" wrapText="1"/>
    </xf>
    <xf numFmtId="43" fontId="19" fillId="2" borderId="0" xfId="1" applyFont="1" applyFill="1" applyAlignment="1">
      <alignment vertical="top"/>
    </xf>
    <xf numFmtId="165" fontId="19" fillId="2" borderId="0" xfId="7" applyFont="1" applyFill="1">
      <alignment horizontal="right" vertical="top"/>
    </xf>
    <xf numFmtId="0" fontId="19" fillId="2" borderId="0" xfId="0" applyFont="1" applyFill="1" applyAlignment="1">
      <alignment horizontal="left" vertical="top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top"/>
    </xf>
    <xf numFmtId="166" fontId="5" fillId="0" borderId="0" xfId="4" applyNumberFormat="1" applyFont="1">
      <alignment horizontal="left" vertical="top" wrapText="1"/>
    </xf>
    <xf numFmtId="0" fontId="5" fillId="0" borderId="0" xfId="2" applyFont="1" applyAlignment="1">
      <alignment horizontal="center" vertical="center" wrapText="1"/>
    </xf>
    <xf numFmtId="0" fontId="4" fillId="0" borderId="2" xfId="4" applyFont="1" applyBorder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4" fillId="0" borderId="2" xfId="4" applyFont="1" applyBorder="1">
      <alignment horizontal="left" vertical="top" wrapText="1"/>
    </xf>
    <xf numFmtId="49" fontId="5" fillId="0" borderId="0" xfId="8" applyNumberFormat="1" applyFont="1" applyAlignment="1">
      <alignment horizontal="center" vertical="center" wrapText="1"/>
    </xf>
    <xf numFmtId="49" fontId="5" fillId="0" borderId="9" xfId="8" applyNumberFormat="1" applyFont="1" applyBorder="1" applyAlignment="1" applyProtection="1">
      <alignment horizontal="center" vertical="center" wrapText="1"/>
      <protection locked="0"/>
    </xf>
    <xf numFmtId="49" fontId="5" fillId="0" borderId="7" xfId="8" applyNumberFormat="1" applyFont="1" applyBorder="1" applyAlignment="1" applyProtection="1">
      <alignment horizontal="center" vertical="center" wrapText="1"/>
      <protection locked="0"/>
    </xf>
    <xf numFmtId="49" fontId="5" fillId="0" borderId="8" xfId="8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164" fontId="5" fillId="0" borderId="4" xfId="3" applyNumberFormat="1" applyFont="1" applyFill="1" applyBorder="1" applyAlignment="1">
      <alignment horizontal="center" vertical="center" wrapText="1"/>
    </xf>
    <xf numFmtId="164" fontId="5" fillId="0" borderId="5" xfId="3" applyNumberFormat="1" applyFont="1" applyFill="1" applyBorder="1" applyAlignment="1">
      <alignment horizontal="center" vertical="center" wrapText="1"/>
    </xf>
    <xf numFmtId="164" fontId="5" fillId="0" borderId="6" xfId="3" applyNumberFormat="1" applyFont="1" applyFill="1" applyBorder="1" applyAlignment="1">
      <alignment horizontal="center" vertical="center" wrapText="1"/>
    </xf>
    <xf numFmtId="166" fontId="5" fillId="0" borderId="2" xfId="10" applyNumberFormat="1" applyFont="1" applyBorder="1" applyAlignment="1">
      <alignment horizontal="center" vertical="center" wrapText="1"/>
    </xf>
    <xf numFmtId="166" fontId="8" fillId="0" borderId="0" xfId="8" applyNumberFormat="1" applyFont="1" applyAlignment="1">
      <alignment horizontal="right" vertical="center" wrapText="1"/>
    </xf>
    <xf numFmtId="166" fontId="5" fillId="0" borderId="2" xfId="8" applyNumberFormat="1" applyFont="1" applyBorder="1" applyAlignment="1">
      <alignment horizontal="center" vertical="center" wrapText="1"/>
    </xf>
    <xf numFmtId="166" fontId="5" fillId="0" borderId="2" xfId="9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left" vertical="top" wrapText="1"/>
    </xf>
    <xf numFmtId="0" fontId="19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left" vertical="top"/>
    </xf>
    <xf numFmtId="0" fontId="4" fillId="0" borderId="4" xfId="4" applyFont="1" applyBorder="1" applyAlignment="1">
      <alignment horizontal="left" vertical="center"/>
    </xf>
    <xf numFmtId="0" fontId="4" fillId="0" borderId="5" xfId="4" applyFont="1" applyBorder="1" applyAlignment="1">
      <alignment horizontal="left" vertical="center"/>
    </xf>
    <xf numFmtId="0" fontId="4" fillId="0" borderId="6" xfId="4" applyFont="1" applyBorder="1" applyAlignment="1">
      <alignment horizontal="left" vertical="center"/>
    </xf>
    <xf numFmtId="0" fontId="5" fillId="0" borderId="2" xfId="4" applyFont="1" applyBorder="1" applyAlignment="1">
      <alignment horizontal="center" vertical="center" wrapText="1"/>
    </xf>
    <xf numFmtId="164" fontId="5" fillId="0" borderId="2" xfId="3" applyNumberFormat="1" applyFont="1" applyFill="1" applyBorder="1" applyAlignment="1">
      <alignment horizontal="center" vertical="center"/>
    </xf>
    <xf numFmtId="0" fontId="61" fillId="2" borderId="3" xfId="4" applyFont="1" applyFill="1" applyBorder="1" applyAlignment="1">
      <alignment horizontal="center"/>
    </xf>
  </cellXfs>
  <cellStyles count="153">
    <cellStyle name="20% - Accent1" xfId="31" builtinId="30" customBuiltin="1"/>
    <cellStyle name="20% - Accent1 2" xfId="80"/>
    <cellStyle name="20% - Accent1 2 2" xfId="99"/>
    <cellStyle name="20% - Accent2" xfId="34" builtinId="34" customBuiltin="1"/>
    <cellStyle name="20% - Accent2 2" xfId="83"/>
    <cellStyle name="20% - Accent2 2 2" xfId="100"/>
    <cellStyle name="20% - Accent3" xfId="37" builtinId="38" customBuiltin="1"/>
    <cellStyle name="20% - Accent3 2" xfId="86"/>
    <cellStyle name="20% - Accent3 2 2" xfId="101"/>
    <cellStyle name="20% - Accent4" xfId="40" builtinId="42" customBuiltin="1"/>
    <cellStyle name="20% - Accent4 2" xfId="89"/>
    <cellStyle name="20% - Accent4 2 2" xfId="102"/>
    <cellStyle name="20% - Accent5" xfId="43" builtinId="46" customBuiltin="1"/>
    <cellStyle name="20% - Accent5 2" xfId="92"/>
    <cellStyle name="20% - Accent5 2 2" xfId="103"/>
    <cellStyle name="20% - Accent6" xfId="46" builtinId="50" customBuiltin="1"/>
    <cellStyle name="20% - Accent6 2" xfId="95"/>
    <cellStyle name="20% - Accent6 2 2" xfId="104"/>
    <cellStyle name="40% - Accent1" xfId="32" builtinId="31" customBuiltin="1"/>
    <cellStyle name="40% - Accent1 2" xfId="81"/>
    <cellStyle name="40% - Accent1 2 2" xfId="105"/>
    <cellStyle name="40% - Accent2" xfId="35" builtinId="35" customBuiltin="1"/>
    <cellStyle name="40% - Accent2 2" xfId="84"/>
    <cellStyle name="40% - Accent2 2 2" xfId="106"/>
    <cellStyle name="40% - Accent3" xfId="38" builtinId="39" customBuiltin="1"/>
    <cellStyle name="40% - Accent3 2" xfId="87"/>
    <cellStyle name="40% - Accent3 2 2" xfId="107"/>
    <cellStyle name="40% - Accent4" xfId="41" builtinId="43" customBuiltin="1"/>
    <cellStyle name="40% - Accent4 2" xfId="90"/>
    <cellStyle name="40% - Accent4 2 2" xfId="108"/>
    <cellStyle name="40% - Accent5" xfId="44" builtinId="47" customBuiltin="1"/>
    <cellStyle name="40% - Accent5 2" xfId="93"/>
    <cellStyle name="40% - Accent5 2 2" xfId="109"/>
    <cellStyle name="40% - Accent6" xfId="47" builtinId="51" customBuiltin="1"/>
    <cellStyle name="40% - Accent6 2" xfId="96"/>
    <cellStyle name="40% - Accent6 2 2" xfId="110"/>
    <cellStyle name="60% - Accent1 2" xfId="82"/>
    <cellStyle name="60% - Accent1 2 2" xfId="111"/>
    <cellStyle name="60% - Accent1 3" xfId="72"/>
    <cellStyle name="60% - Accent2 2" xfId="85"/>
    <cellStyle name="60% - Accent2 2 2" xfId="112"/>
    <cellStyle name="60% - Accent2 3" xfId="73"/>
    <cellStyle name="60% - Accent3 2" xfId="88"/>
    <cellStyle name="60% - Accent3 2 2" xfId="113"/>
    <cellStyle name="60% - Accent3 3" xfId="74"/>
    <cellStyle name="60% - Accent4 2" xfId="91"/>
    <cellStyle name="60% - Accent4 2 2" xfId="114"/>
    <cellStyle name="60% - Accent4 3" xfId="75"/>
    <cellStyle name="60% - Accent5 2" xfId="94"/>
    <cellStyle name="60% - Accent5 2 2" xfId="115"/>
    <cellStyle name="60% - Accent5 3" xfId="76"/>
    <cellStyle name="60% - Accent6 2" xfId="97"/>
    <cellStyle name="60% - Accent6 2 2" xfId="116"/>
    <cellStyle name="60% - Accent6 3" xfId="77"/>
    <cellStyle name="Accent1" xfId="30" builtinId="29" customBuiltin="1"/>
    <cellStyle name="Accent1 2" xfId="117"/>
    <cellStyle name="Accent2" xfId="33" builtinId="33" customBuiltin="1"/>
    <cellStyle name="Accent2 2" xfId="118"/>
    <cellStyle name="Accent3" xfId="36" builtinId="37" customBuiltin="1"/>
    <cellStyle name="Accent3 2" xfId="119"/>
    <cellStyle name="Accent4" xfId="39" builtinId="41" customBuiltin="1"/>
    <cellStyle name="Accent4 2" xfId="120"/>
    <cellStyle name="Accent5" xfId="42" builtinId="45" customBuiltin="1"/>
    <cellStyle name="Accent5 2" xfId="121"/>
    <cellStyle name="Accent6" xfId="45" builtinId="49" customBuiltin="1"/>
    <cellStyle name="Accent6 2" xfId="122"/>
    <cellStyle name="Bad" xfId="21" builtinId="27" customBuiltin="1"/>
    <cellStyle name="Bad 2" xfId="123"/>
    <cellStyle name="Calculation" xfId="24" builtinId="22" customBuiltin="1"/>
    <cellStyle name="Calculation 2" xfId="124"/>
    <cellStyle name="Check Cell" xfId="26" builtinId="23" customBuiltin="1"/>
    <cellStyle name="Check Cell 2" xfId="125"/>
    <cellStyle name="Comma" xfId="1" builtinId="3"/>
    <cellStyle name="Comma 15" xfId="3"/>
    <cellStyle name="Comma 2" xfId="52"/>
    <cellStyle name="Comma 2 2" xfId="13"/>
    <cellStyle name="Comma 2 2 2" xfId="53"/>
    <cellStyle name="Comma 2 3" xfId="9"/>
    <cellStyle name="Comma 2 4" xfId="127"/>
    <cellStyle name="Comma 3" xfId="10"/>
    <cellStyle name="Comma 3 2" xfId="59"/>
    <cellStyle name="Comma 3 3" xfId="128"/>
    <cellStyle name="Comma 4" xfId="60"/>
    <cellStyle name="Comma 4 2" xfId="61"/>
    <cellStyle name="Comma 5" xfId="62"/>
    <cellStyle name="Comma 6" xfId="51"/>
    <cellStyle name="Comma 7" xfId="65"/>
    <cellStyle name="Comma 8" xfId="126"/>
    <cellStyle name="Comma 9" xfId="67"/>
    <cellStyle name="Explanatory Text" xfId="28" builtinId="53" customBuiltin="1"/>
    <cellStyle name="Explanatory Text 2" xfId="129"/>
    <cellStyle name="Good" xfId="20" builtinId="26" customBuiltin="1"/>
    <cellStyle name="Good 2" xfId="130"/>
    <cellStyle name="Heading 1" xfId="16" builtinId="16" customBuiltin="1"/>
    <cellStyle name="Heading 1 2" xfId="131"/>
    <cellStyle name="Heading 2" xfId="17" builtinId="17" customBuiltin="1"/>
    <cellStyle name="Heading 2 2" xfId="132"/>
    <cellStyle name="Heading 3" xfId="18" builtinId="18" customBuiltin="1"/>
    <cellStyle name="Heading 3 2" xfId="133"/>
    <cellStyle name="Heading 4" xfId="19" builtinId="19" customBuiltin="1"/>
    <cellStyle name="Heading 4 2" xfId="134"/>
    <cellStyle name="Input" xfId="22" builtinId="20" customBuiltin="1"/>
    <cellStyle name="Input 2" xfId="135"/>
    <cellStyle name="Linked Cell" xfId="25" builtinId="24" customBuiltin="1"/>
    <cellStyle name="Linked Cell 2" xfId="136"/>
    <cellStyle name="Neutral 2" xfId="63"/>
    <cellStyle name="Neutral 2 2" xfId="78"/>
    <cellStyle name="Neutral 2 3" xfId="137"/>
    <cellStyle name="Neutral 3" xfId="70"/>
    <cellStyle name="Normal" xfId="0" builtinId="0"/>
    <cellStyle name="Normal 10" xfId="48"/>
    <cellStyle name="Normal 11 2" xfId="12"/>
    <cellStyle name="Normal 12" xfId="2"/>
    <cellStyle name="Normal 2" xfId="4"/>
    <cellStyle name="Normal 2 2" xfId="14"/>
    <cellStyle name="Normal 2 2 2" xfId="139"/>
    <cellStyle name="Normal 2 3" xfId="138"/>
    <cellStyle name="Normal 2 4" xfId="49"/>
    <cellStyle name="Normal 22" xfId="66"/>
    <cellStyle name="Normal 3" xfId="11"/>
    <cellStyle name="Normal 3 2" xfId="140"/>
    <cellStyle name="Normal 4" xfId="54"/>
    <cellStyle name="Normal 4 2" xfId="141"/>
    <cellStyle name="Normal 5" xfId="58"/>
    <cellStyle name="Normal 5 2" xfId="8"/>
    <cellStyle name="Normal 5 2 2" xfId="142"/>
    <cellStyle name="Normal 6" xfId="50"/>
    <cellStyle name="Normal 7" xfId="64"/>
    <cellStyle name="Normal 8" xfId="69"/>
    <cellStyle name="Normal 9" xfId="98"/>
    <cellStyle name="Normal_Book2" xfId="5"/>
    <cellStyle name="Note 2" xfId="79"/>
    <cellStyle name="Note 2 2" xfId="143"/>
    <cellStyle name="Note 3" xfId="71"/>
    <cellStyle name="Output" xfId="23" builtinId="21" customBuiltin="1"/>
    <cellStyle name="Output 2" xfId="144"/>
    <cellStyle name="Percent 2" xfId="55"/>
    <cellStyle name="Percent 2 2" xfId="56"/>
    <cellStyle name="Percent 2 3" xfId="146"/>
    <cellStyle name="Percent 3" xfId="145"/>
    <cellStyle name="Percent 4" xfId="152"/>
    <cellStyle name="Percent 5" xfId="68"/>
    <cellStyle name="SN_241" xfId="6"/>
    <cellStyle name="SN_b" xfId="7"/>
    <cellStyle name="Style 1" xfId="57"/>
    <cellStyle name="Style 1 2" xfId="147"/>
    <cellStyle name="Title" xfId="15" builtinId="15" customBuiltin="1"/>
    <cellStyle name="Title 2" xfId="148"/>
    <cellStyle name="Total" xfId="29" builtinId="25" customBuiltin="1"/>
    <cellStyle name="Total 2" xfId="149"/>
    <cellStyle name="Warning Text" xfId="27" builtinId="11" customBuiltin="1"/>
    <cellStyle name="Warning Text 2" xfId="150"/>
    <cellStyle name="Обычный_PHEK-er artadrutyun lic." xfId="1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zoomScaleNormal="100" workbookViewId="0">
      <selection activeCell="A2" sqref="A2"/>
    </sheetView>
  </sheetViews>
  <sheetFormatPr defaultRowHeight="16.5" x14ac:dyDescent="0.3"/>
  <cols>
    <col min="1" max="1" width="82.28515625" style="1" customWidth="1"/>
    <col min="2" max="2" width="24.28515625" style="74" customWidth="1"/>
    <col min="3" max="3" width="23.7109375" style="74" customWidth="1"/>
    <col min="4" max="4" width="23.85546875" style="74" customWidth="1"/>
    <col min="5" max="5" width="24.5703125" style="12" bestFit="1" customWidth="1"/>
    <col min="6" max="6" width="7.28515625" style="2" customWidth="1"/>
    <col min="7" max="7" width="9.140625" style="2" customWidth="1"/>
    <col min="8" max="8" width="19.7109375" style="2" customWidth="1"/>
    <col min="9" max="9" width="20.5703125" style="2" bestFit="1" customWidth="1"/>
    <col min="10" max="10" width="20.42578125" style="2" bestFit="1" customWidth="1"/>
    <col min="11" max="11" width="20.28515625" style="2" bestFit="1" customWidth="1"/>
    <col min="12" max="16384" width="9.140625" style="2"/>
  </cols>
  <sheetData>
    <row r="1" spans="1:12" x14ac:dyDescent="0.3">
      <c r="E1" s="67" t="s">
        <v>198</v>
      </c>
    </row>
    <row r="2" spans="1:12" x14ac:dyDescent="0.3">
      <c r="E2" s="67" t="s">
        <v>0</v>
      </c>
    </row>
    <row r="3" spans="1:12" ht="54" customHeight="1" x14ac:dyDescent="0.3">
      <c r="A3" s="130" t="s">
        <v>1</v>
      </c>
      <c r="B3" s="130"/>
      <c r="C3" s="130"/>
      <c r="D3" s="130"/>
      <c r="E3" s="130"/>
    </row>
    <row r="4" spans="1:12" x14ac:dyDescent="0.3">
      <c r="H4" s="73"/>
    </row>
    <row r="5" spans="1:12" x14ac:dyDescent="0.3">
      <c r="A5" s="54"/>
      <c r="B5" s="75"/>
      <c r="C5" s="75"/>
      <c r="D5" s="75"/>
      <c r="E5" s="76" t="s">
        <v>193</v>
      </c>
    </row>
    <row r="6" spans="1:12" s="3" customFormat="1" ht="33" x14ac:dyDescent="0.3">
      <c r="A6" s="55" t="s">
        <v>3</v>
      </c>
      <c r="B6" s="77" t="s">
        <v>194</v>
      </c>
      <c r="C6" s="77" t="s">
        <v>195</v>
      </c>
      <c r="D6" s="77" t="s">
        <v>196</v>
      </c>
      <c r="E6" s="56" t="s">
        <v>197</v>
      </c>
      <c r="H6" s="6"/>
      <c r="L6" s="6"/>
    </row>
    <row r="7" spans="1:12" s="3" customFormat="1" x14ac:dyDescent="0.3">
      <c r="A7" s="5" t="s">
        <v>4</v>
      </c>
      <c r="B7" s="78">
        <f>B9+B61</f>
        <v>232144449.79999995</v>
      </c>
      <c r="C7" s="78">
        <f>C9+C61</f>
        <v>315942662.60000014</v>
      </c>
      <c r="D7" s="78">
        <f>D9+D61</f>
        <v>462552583.89999986</v>
      </c>
      <c r="E7" s="78">
        <f>E9+E61</f>
        <v>604000000.00000012</v>
      </c>
      <c r="H7" s="6"/>
      <c r="L7" s="6"/>
    </row>
    <row r="8" spans="1:12" s="3" customFormat="1" x14ac:dyDescent="0.3">
      <c r="A8" s="5" t="s">
        <v>5</v>
      </c>
      <c r="B8" s="78"/>
      <c r="C8" s="78"/>
      <c r="D8" s="78"/>
      <c r="E8" s="78"/>
      <c r="F8" s="6"/>
      <c r="G8" s="6"/>
      <c r="H8" s="6"/>
      <c r="L8" s="6"/>
    </row>
    <row r="9" spans="1:12" s="3" customFormat="1" x14ac:dyDescent="0.3">
      <c r="A9" s="5" t="s">
        <v>6</v>
      </c>
      <c r="B9" s="78">
        <f t="shared" ref="B9:D9" si="0">B11+B18</f>
        <v>122495550.39999999</v>
      </c>
      <c r="C9" s="78">
        <f t="shared" si="0"/>
        <v>232603888.10000014</v>
      </c>
      <c r="D9" s="78">
        <f t="shared" si="0"/>
        <v>369331036.89999986</v>
      </c>
      <c r="E9" s="78">
        <f>E11+E18</f>
        <v>255422030.09999999</v>
      </c>
      <c r="H9" s="6"/>
      <c r="L9" s="6"/>
    </row>
    <row r="10" spans="1:12" s="3" customFormat="1" x14ac:dyDescent="0.3">
      <c r="A10" s="5" t="s">
        <v>5</v>
      </c>
      <c r="B10" s="78"/>
      <c r="C10" s="78"/>
      <c r="D10" s="78"/>
      <c r="E10" s="78"/>
      <c r="H10" s="4"/>
      <c r="I10" s="4"/>
      <c r="J10" s="4"/>
      <c r="K10" s="4"/>
    </row>
    <row r="11" spans="1:12" s="3" customFormat="1" x14ac:dyDescent="0.3">
      <c r="A11" s="5" t="s">
        <v>7</v>
      </c>
      <c r="B11" s="78">
        <f t="shared" ref="B11:D11" si="1">B13</f>
        <v>107880745.2</v>
      </c>
      <c r="C11" s="78">
        <f t="shared" si="1"/>
        <v>35952482.200000003</v>
      </c>
      <c r="D11" s="78">
        <f t="shared" si="1"/>
        <v>207654153.59999999</v>
      </c>
      <c r="E11" s="78">
        <f>E13</f>
        <v>291376099</v>
      </c>
      <c r="F11" s="6"/>
      <c r="G11" s="6"/>
      <c r="H11" s="6"/>
    </row>
    <row r="12" spans="1:12" s="3" customFormat="1" x14ac:dyDescent="0.3">
      <c r="A12" s="5" t="s">
        <v>5</v>
      </c>
      <c r="B12" s="78"/>
      <c r="C12" s="78"/>
      <c r="D12" s="78"/>
      <c r="E12" s="78"/>
      <c r="H12" s="6"/>
      <c r="I12" s="6"/>
      <c r="J12" s="6"/>
      <c r="K12" s="6"/>
    </row>
    <row r="13" spans="1:12" s="3" customFormat="1" ht="33" x14ac:dyDescent="0.3">
      <c r="A13" s="5" t="s">
        <v>8</v>
      </c>
      <c r="B13" s="78">
        <f t="shared" ref="B13:D13" si="2">B14</f>
        <v>107880745.2</v>
      </c>
      <c r="C13" s="78">
        <f t="shared" si="2"/>
        <v>35952482.200000003</v>
      </c>
      <c r="D13" s="78">
        <f t="shared" si="2"/>
        <v>207654153.59999999</v>
      </c>
      <c r="E13" s="78">
        <f>E14</f>
        <v>291376099</v>
      </c>
    </row>
    <row r="14" spans="1:12" s="3" customFormat="1" x14ac:dyDescent="0.3">
      <c r="A14" s="5" t="s">
        <v>9</v>
      </c>
      <c r="B14" s="78">
        <f t="shared" ref="B14:D14" si="3">B16+B17</f>
        <v>107880745.2</v>
      </c>
      <c r="C14" s="78">
        <f t="shared" si="3"/>
        <v>35952482.200000003</v>
      </c>
      <c r="D14" s="78">
        <f t="shared" si="3"/>
        <v>207654153.59999999</v>
      </c>
      <c r="E14" s="78">
        <f>E16+E17</f>
        <v>291376099</v>
      </c>
      <c r="J14" s="6"/>
    </row>
    <row r="15" spans="1:12" s="3" customFormat="1" x14ac:dyDescent="0.3">
      <c r="A15" s="5" t="s">
        <v>10</v>
      </c>
      <c r="B15" s="78"/>
      <c r="C15" s="78"/>
      <c r="D15" s="78"/>
      <c r="E15" s="78"/>
    </row>
    <row r="16" spans="1:12" s="3" customFormat="1" x14ac:dyDescent="0.3">
      <c r="A16" s="5" t="s">
        <v>11</v>
      </c>
      <c r="B16" s="78">
        <v>107880745.2</v>
      </c>
      <c r="C16" s="78">
        <v>35952482.200000003</v>
      </c>
      <c r="D16" s="78">
        <v>207654153.59999999</v>
      </c>
      <c r="E16" s="78">
        <v>291376099</v>
      </c>
    </row>
    <row r="17" spans="1:8" s="3" customFormat="1" x14ac:dyDescent="0.3">
      <c r="A17" s="5" t="s">
        <v>12</v>
      </c>
      <c r="B17" s="78"/>
      <c r="C17" s="78"/>
      <c r="D17" s="78"/>
      <c r="E17" s="78"/>
    </row>
    <row r="18" spans="1:8" s="3" customFormat="1" x14ac:dyDescent="0.3">
      <c r="A18" s="5" t="s">
        <v>13</v>
      </c>
      <c r="B18" s="78">
        <f>B20+B24+B25+B29+B57</f>
        <v>14614805.199999986</v>
      </c>
      <c r="C18" s="78">
        <f>C20+C24+C25+C29+C57</f>
        <v>196651405.90000015</v>
      </c>
      <c r="D18" s="78">
        <f>D20+D24+D25+D29+D57</f>
        <v>161676883.29999989</v>
      </c>
      <c r="E18" s="78">
        <f>E20+E24+E25+E29+E57</f>
        <v>-35954068.900000006</v>
      </c>
    </row>
    <row r="19" spans="1:8" s="3" customFormat="1" x14ac:dyDescent="0.3">
      <c r="A19" s="5" t="s">
        <v>5</v>
      </c>
      <c r="B19" s="78"/>
      <c r="C19" s="78"/>
      <c r="D19" s="78"/>
      <c r="E19" s="78"/>
    </row>
    <row r="20" spans="1:8" s="3" customFormat="1" x14ac:dyDescent="0.3">
      <c r="A20" s="5" t="s">
        <v>14</v>
      </c>
      <c r="B20" s="78">
        <f t="shared" ref="B20:D20" si="4">+B21</f>
        <v>0</v>
      </c>
      <c r="C20" s="78">
        <f t="shared" si="4"/>
        <v>0</v>
      </c>
      <c r="D20" s="78">
        <f t="shared" si="4"/>
        <v>0</v>
      </c>
      <c r="E20" s="78">
        <f>+E21</f>
        <v>-200000</v>
      </c>
    </row>
    <row r="21" spans="1:8" s="3" customFormat="1" x14ac:dyDescent="0.3">
      <c r="A21" s="5" t="s">
        <v>15</v>
      </c>
      <c r="B21" s="78">
        <f t="shared" ref="B21:D21" si="5">+B23</f>
        <v>0</v>
      </c>
      <c r="C21" s="78">
        <f t="shared" si="5"/>
        <v>0</v>
      </c>
      <c r="D21" s="78">
        <f t="shared" si="5"/>
        <v>0</v>
      </c>
      <c r="E21" s="78">
        <f>+E23</f>
        <v>-200000</v>
      </c>
    </row>
    <row r="22" spans="1:8" s="3" customFormat="1" x14ac:dyDescent="0.3">
      <c r="A22" s="5" t="s">
        <v>10</v>
      </c>
      <c r="B22" s="78"/>
      <c r="C22" s="78"/>
      <c r="D22" s="78"/>
      <c r="E22" s="78"/>
    </row>
    <row r="23" spans="1:8" s="3" customFormat="1" x14ac:dyDescent="0.3">
      <c r="A23" s="5" t="s">
        <v>16</v>
      </c>
      <c r="B23" s="78"/>
      <c r="C23" s="78"/>
      <c r="D23" s="78"/>
      <c r="E23" s="78">
        <v>-200000</v>
      </c>
    </row>
    <row r="24" spans="1:8" s="3" customFormat="1" ht="33" x14ac:dyDescent="0.3">
      <c r="A24" s="5" t="s">
        <v>17</v>
      </c>
      <c r="B24" s="78"/>
      <c r="C24" s="78"/>
      <c r="D24" s="78"/>
      <c r="E24" s="78"/>
    </row>
    <row r="25" spans="1:8" s="3" customFormat="1" x14ac:dyDescent="0.3">
      <c r="A25" s="5" t="s">
        <v>18</v>
      </c>
      <c r="B25" s="78">
        <f t="shared" ref="B25:D25" si="6">B27+B28</f>
        <v>-2027620.6</v>
      </c>
      <c r="C25" s="78">
        <f t="shared" si="6"/>
        <v>-17710976.600000001</v>
      </c>
      <c r="D25" s="78">
        <f t="shared" si="6"/>
        <v>-30686956.600000001</v>
      </c>
      <c r="E25" s="78">
        <f>E27+E28</f>
        <v>-63224324.999999993</v>
      </c>
    </row>
    <row r="26" spans="1:8" s="3" customFormat="1" x14ac:dyDescent="0.3">
      <c r="A26" s="5" t="s">
        <v>10</v>
      </c>
      <c r="B26" s="78"/>
      <c r="C26" s="78"/>
      <c r="D26" s="78"/>
      <c r="E26" s="78"/>
    </row>
    <row r="27" spans="1:8" s="3" customFormat="1" ht="49.5" x14ac:dyDescent="0.3">
      <c r="A27" s="5" t="s">
        <v>19</v>
      </c>
      <c r="B27" s="78">
        <f>-'hav. 1-3'!D8</f>
        <v>-2027620.6</v>
      </c>
      <c r="C27" s="78">
        <f>-'hav. 1-3'!G8</f>
        <v>-9980976.6000000015</v>
      </c>
      <c r="D27" s="78">
        <f>-'hav. 1-3'!J8</f>
        <v>-10004976.600000001</v>
      </c>
      <c r="E27" s="78">
        <f>-'hav. 1-3'!M8</f>
        <v>-37194344.999999993</v>
      </c>
      <c r="F27" s="6"/>
      <c r="G27" s="6"/>
      <c r="H27" s="6"/>
    </row>
    <row r="28" spans="1:8" s="3" customFormat="1" x14ac:dyDescent="0.3">
      <c r="A28" s="5" t="s">
        <v>20</v>
      </c>
      <c r="B28" s="78">
        <f>-'hav. 1-4'!D8</f>
        <v>0</v>
      </c>
      <c r="C28" s="78">
        <f>-'hav. 1-4'!E8</f>
        <v>-7730000</v>
      </c>
      <c r="D28" s="78">
        <f>-'hav. 1-4'!F8</f>
        <v>-20681980</v>
      </c>
      <c r="E28" s="78">
        <f>-'hav. 1-4'!G8</f>
        <v>-26029980</v>
      </c>
      <c r="H28" s="6"/>
    </row>
    <row r="29" spans="1:8" s="3" customFormat="1" x14ac:dyDescent="0.3">
      <c r="A29" s="5" t="s">
        <v>21</v>
      </c>
      <c r="B29" s="78">
        <f>SUM(B30:B56)</f>
        <v>6751180.0999999987</v>
      </c>
      <c r="C29" s="78">
        <f>SUM(C30:C56)</f>
        <v>14611331.6</v>
      </c>
      <c r="D29" s="78">
        <f>SUM(D30:D56)</f>
        <v>21356143.399999999</v>
      </c>
      <c r="E29" s="78">
        <f>SUM(E30:E56)</f>
        <v>31070256.09999999</v>
      </c>
      <c r="F29" s="7"/>
    </row>
    <row r="30" spans="1:8" s="3" customFormat="1" x14ac:dyDescent="0.3">
      <c r="A30" s="8" t="s">
        <v>22</v>
      </c>
      <c r="B30" s="79">
        <v>3786627.3</v>
      </c>
      <c r="C30" s="79">
        <v>5867579.7000000002</v>
      </c>
      <c r="D30" s="79">
        <v>9654207</v>
      </c>
      <c r="E30" s="80">
        <v>11797912.9</v>
      </c>
    </row>
    <row r="31" spans="1:8" s="3" customFormat="1" x14ac:dyDescent="0.3">
      <c r="A31" s="8" t="s">
        <v>23</v>
      </c>
      <c r="B31" s="79">
        <v>371848.3</v>
      </c>
      <c r="C31" s="79">
        <v>1380925.6</v>
      </c>
      <c r="D31" s="79">
        <v>1752773.8</v>
      </c>
      <c r="E31" s="80">
        <v>2761851.1</v>
      </c>
    </row>
    <row r="32" spans="1:8" s="3" customFormat="1" x14ac:dyDescent="0.3">
      <c r="A32" s="8" t="s">
        <v>24</v>
      </c>
      <c r="B32" s="79">
        <v>103413.1</v>
      </c>
      <c r="C32" s="79">
        <v>258055.1</v>
      </c>
      <c r="D32" s="79">
        <v>361468.2</v>
      </c>
      <c r="E32" s="80">
        <v>516110.1</v>
      </c>
    </row>
    <row r="33" spans="1:5" s="3" customFormat="1" x14ac:dyDescent="0.3">
      <c r="A33" s="8" t="s">
        <v>25</v>
      </c>
      <c r="B33" s="79">
        <v>244630.2</v>
      </c>
      <c r="C33" s="79">
        <v>244630.2</v>
      </c>
      <c r="D33" s="79">
        <v>489260.4</v>
      </c>
      <c r="E33" s="80">
        <v>489260.4</v>
      </c>
    </row>
    <row r="34" spans="1:5" s="3" customFormat="1" x14ac:dyDescent="0.3">
      <c r="A34" s="8" t="s">
        <v>26</v>
      </c>
      <c r="B34" s="79">
        <v>0</v>
      </c>
      <c r="C34" s="79">
        <v>132012.1</v>
      </c>
      <c r="D34" s="79">
        <v>132012.1</v>
      </c>
      <c r="E34" s="80">
        <v>264024.09999999998</v>
      </c>
    </row>
    <row r="35" spans="1:5" s="3" customFormat="1" x14ac:dyDescent="0.3">
      <c r="A35" s="8" t="s">
        <v>27</v>
      </c>
      <c r="B35" s="79">
        <v>0</v>
      </c>
      <c r="C35" s="79">
        <v>29101.599999999999</v>
      </c>
      <c r="D35" s="79">
        <v>29101.599999999999</v>
      </c>
      <c r="E35" s="80">
        <v>58203.3</v>
      </c>
    </row>
    <row r="36" spans="1:5" s="3" customFormat="1" x14ac:dyDescent="0.3">
      <c r="A36" s="8" t="s">
        <v>28</v>
      </c>
      <c r="B36" s="79">
        <v>0</v>
      </c>
      <c r="C36" s="79">
        <v>240721.9</v>
      </c>
      <c r="D36" s="79">
        <v>240721.9</v>
      </c>
      <c r="E36" s="80">
        <v>481443.8</v>
      </c>
    </row>
    <row r="37" spans="1:5" s="3" customFormat="1" x14ac:dyDescent="0.3">
      <c r="A37" s="8" t="s">
        <v>29</v>
      </c>
      <c r="B37" s="79">
        <v>0</v>
      </c>
      <c r="C37" s="79">
        <v>24389.599999999999</v>
      </c>
      <c r="D37" s="79">
        <v>24389.599999999999</v>
      </c>
      <c r="E37" s="80">
        <v>48779.199999999997</v>
      </c>
    </row>
    <row r="38" spans="1:5" s="3" customFormat="1" x14ac:dyDescent="0.3">
      <c r="A38" s="8" t="s">
        <v>30</v>
      </c>
      <c r="B38" s="79">
        <v>0</v>
      </c>
      <c r="C38" s="79">
        <v>89185</v>
      </c>
      <c r="D38" s="79">
        <v>89185</v>
      </c>
      <c r="E38" s="80">
        <v>89185</v>
      </c>
    </row>
    <row r="39" spans="1:5" s="3" customFormat="1" x14ac:dyDescent="0.3">
      <c r="A39" s="8" t="s">
        <v>31</v>
      </c>
      <c r="B39" s="79">
        <v>0</v>
      </c>
      <c r="C39" s="79">
        <v>1761904.8</v>
      </c>
      <c r="D39" s="79">
        <v>1761904.8</v>
      </c>
      <c r="E39" s="80">
        <v>3523809.5</v>
      </c>
    </row>
    <row r="40" spans="1:5" s="3" customFormat="1" x14ac:dyDescent="0.3">
      <c r="A40" s="8" t="s">
        <v>32</v>
      </c>
      <c r="B40" s="79">
        <v>1097514.8999999999</v>
      </c>
      <c r="C40" s="79">
        <v>1097514.8999999999</v>
      </c>
      <c r="D40" s="79">
        <v>2195029.7000000002</v>
      </c>
      <c r="E40" s="80">
        <v>2195029.7000000002</v>
      </c>
    </row>
    <row r="41" spans="1:5" s="3" customFormat="1" ht="33" x14ac:dyDescent="0.3">
      <c r="A41" s="8" t="s">
        <v>33</v>
      </c>
      <c r="B41" s="79">
        <v>0</v>
      </c>
      <c r="C41" s="79">
        <v>36167.199999999997</v>
      </c>
      <c r="D41" s="79">
        <v>36167.199999999997</v>
      </c>
      <c r="E41" s="80">
        <v>93788</v>
      </c>
    </row>
    <row r="42" spans="1:5" s="3" customFormat="1" x14ac:dyDescent="0.3">
      <c r="A42" s="8" t="s">
        <v>34</v>
      </c>
      <c r="B42" s="79">
        <v>0</v>
      </c>
      <c r="C42" s="79">
        <v>79830.5</v>
      </c>
      <c r="D42" s="79">
        <v>79830.5</v>
      </c>
      <c r="E42" s="80">
        <v>180792.8</v>
      </c>
    </row>
    <row r="43" spans="1:5" s="3" customFormat="1" x14ac:dyDescent="0.3">
      <c r="A43" s="8" t="s">
        <v>35</v>
      </c>
      <c r="B43" s="79">
        <v>35457.599999999999</v>
      </c>
      <c r="C43" s="79">
        <v>48509.8</v>
      </c>
      <c r="D43" s="79">
        <v>83967.5</v>
      </c>
      <c r="E43" s="80">
        <v>97019.7</v>
      </c>
    </row>
    <row r="44" spans="1:5" s="3" customFormat="1" x14ac:dyDescent="0.3">
      <c r="A44" s="8" t="s">
        <v>36</v>
      </c>
      <c r="B44" s="79">
        <v>0</v>
      </c>
      <c r="C44" s="79">
        <v>806958.7</v>
      </c>
      <c r="D44" s="79">
        <v>806958.7</v>
      </c>
      <c r="E44" s="80">
        <v>1613917.4</v>
      </c>
    </row>
    <row r="45" spans="1:5" s="3" customFormat="1" x14ac:dyDescent="0.3">
      <c r="A45" s="8" t="s">
        <v>37</v>
      </c>
      <c r="B45" s="79">
        <v>0</v>
      </c>
      <c r="C45" s="79">
        <v>0</v>
      </c>
      <c r="D45" s="79">
        <v>0</v>
      </c>
      <c r="E45" s="80">
        <v>1877780</v>
      </c>
    </row>
    <row r="46" spans="1:5" s="3" customFormat="1" x14ac:dyDescent="0.3">
      <c r="A46" s="8" t="s">
        <v>38</v>
      </c>
      <c r="B46" s="79">
        <v>320332.5</v>
      </c>
      <c r="C46" s="79">
        <v>640665.1</v>
      </c>
      <c r="D46" s="79">
        <v>960997.6</v>
      </c>
      <c r="E46" s="80">
        <v>1281330.2</v>
      </c>
    </row>
    <row r="47" spans="1:5" s="3" customFormat="1" ht="33" x14ac:dyDescent="0.3">
      <c r="A47" s="8" t="s">
        <v>39</v>
      </c>
      <c r="B47" s="79">
        <v>75424.399999999994</v>
      </c>
      <c r="C47" s="79">
        <v>75424.399999999994</v>
      </c>
      <c r="D47" s="79">
        <v>150848.70000000001</v>
      </c>
      <c r="E47" s="80">
        <v>150848.70000000001</v>
      </c>
    </row>
    <row r="48" spans="1:5" s="3" customFormat="1" x14ac:dyDescent="0.3">
      <c r="A48" s="8" t="s">
        <v>40</v>
      </c>
      <c r="B48" s="79">
        <v>9292.1</v>
      </c>
      <c r="C48" s="79">
        <v>32522.3</v>
      </c>
      <c r="D48" s="79">
        <v>55752.5</v>
      </c>
      <c r="E48" s="80">
        <v>78982.7</v>
      </c>
    </row>
    <row r="49" spans="1:7" s="3" customFormat="1" x14ac:dyDescent="0.3">
      <c r="A49" s="8" t="s">
        <v>41</v>
      </c>
      <c r="B49" s="79">
        <v>19500.3</v>
      </c>
      <c r="C49" s="79">
        <v>39000.6</v>
      </c>
      <c r="D49" s="79">
        <v>58500.9</v>
      </c>
      <c r="E49" s="80">
        <v>58500.9</v>
      </c>
    </row>
    <row r="50" spans="1:7" s="3" customFormat="1" x14ac:dyDescent="0.3">
      <c r="A50" s="8" t="s">
        <v>42</v>
      </c>
      <c r="B50" s="79">
        <v>4625.7</v>
      </c>
      <c r="C50" s="79">
        <v>9251.2000000000007</v>
      </c>
      <c r="D50" s="79">
        <v>9251.2000000000007</v>
      </c>
      <c r="E50" s="80">
        <v>9251.2000000000007</v>
      </c>
    </row>
    <row r="51" spans="1:7" s="3" customFormat="1" x14ac:dyDescent="0.3">
      <c r="A51" s="8" t="s">
        <v>43</v>
      </c>
      <c r="B51" s="79">
        <v>14774.2</v>
      </c>
      <c r="C51" s="79">
        <v>29548.400000000001</v>
      </c>
      <c r="D51" s="79">
        <v>29548.400000000001</v>
      </c>
      <c r="E51" s="80">
        <v>29548.400000000001</v>
      </c>
    </row>
    <row r="52" spans="1:7" s="3" customFormat="1" x14ac:dyDescent="0.3">
      <c r="A52" s="8" t="s">
        <v>44</v>
      </c>
      <c r="B52" s="79">
        <v>166.5</v>
      </c>
      <c r="C52" s="79">
        <v>332.9</v>
      </c>
      <c r="D52" s="79">
        <v>499.4</v>
      </c>
      <c r="E52" s="80">
        <v>499.4</v>
      </c>
    </row>
    <row r="53" spans="1:7" s="3" customFormat="1" x14ac:dyDescent="0.3">
      <c r="A53" s="8" t="s">
        <v>45</v>
      </c>
      <c r="B53" s="79">
        <v>906.3</v>
      </c>
      <c r="C53" s="79">
        <v>1812.6</v>
      </c>
      <c r="D53" s="79">
        <v>1812.6</v>
      </c>
      <c r="E53" s="80">
        <v>1812.6</v>
      </c>
    </row>
    <row r="54" spans="1:7" s="3" customFormat="1" x14ac:dyDescent="0.3">
      <c r="A54" s="8" t="s">
        <v>46</v>
      </c>
      <c r="B54" s="79">
        <v>0</v>
      </c>
      <c r="C54" s="79">
        <v>350425</v>
      </c>
      <c r="D54" s="79">
        <v>350425</v>
      </c>
      <c r="E54" s="80">
        <v>700850</v>
      </c>
    </row>
    <row r="55" spans="1:7" s="3" customFormat="1" x14ac:dyDescent="0.3">
      <c r="A55" s="8" t="s">
        <v>47</v>
      </c>
      <c r="B55" s="79">
        <v>0</v>
      </c>
      <c r="C55" s="79">
        <v>1529.1</v>
      </c>
      <c r="D55" s="79">
        <v>1529.1</v>
      </c>
      <c r="E55" s="80">
        <v>3058.3</v>
      </c>
    </row>
    <row r="56" spans="1:7" s="3" customFormat="1" x14ac:dyDescent="0.3">
      <c r="A56" s="8" t="s">
        <v>48</v>
      </c>
      <c r="B56" s="79">
        <v>666666.69999999995</v>
      </c>
      <c r="C56" s="79">
        <v>1333333.3</v>
      </c>
      <c r="D56" s="79">
        <v>2000000</v>
      </c>
      <c r="E56" s="80">
        <v>2666666.7000000002</v>
      </c>
    </row>
    <row r="57" spans="1:7" s="9" customFormat="1" x14ac:dyDescent="0.3">
      <c r="A57" s="5" t="s">
        <v>49</v>
      </c>
      <c r="B57" s="78">
        <f>B58+B59+B60</f>
        <v>9891245.6999999881</v>
      </c>
      <c r="C57" s="78">
        <f>C58+C59+C60</f>
        <v>199751050.90000015</v>
      </c>
      <c r="D57" s="78">
        <f>D58+D59+D60</f>
        <v>171007696.49999988</v>
      </c>
      <c r="E57" s="78">
        <f>E58+E59+E60</f>
        <v>-3600000</v>
      </c>
    </row>
    <row r="58" spans="1:7" s="3" customFormat="1" x14ac:dyDescent="0.3">
      <c r="A58" s="5" t="s">
        <v>50</v>
      </c>
      <c r="B58" s="78">
        <v>-3600000</v>
      </c>
      <c r="C58" s="78">
        <v>-3600000</v>
      </c>
      <c r="D58" s="78">
        <v>-3600000</v>
      </c>
      <c r="E58" s="78">
        <v>-3600000</v>
      </c>
    </row>
    <row r="59" spans="1:7" s="3" customFormat="1" x14ac:dyDescent="0.3">
      <c r="A59" s="5" t="s">
        <v>51</v>
      </c>
      <c r="B59" s="78">
        <v>0</v>
      </c>
      <c r="C59" s="78">
        <v>0</v>
      </c>
      <c r="D59" s="78">
        <v>0</v>
      </c>
      <c r="E59" s="78">
        <v>0</v>
      </c>
    </row>
    <row r="60" spans="1:7" s="3" customFormat="1" x14ac:dyDescent="0.3">
      <c r="A60" s="3" t="s">
        <v>212</v>
      </c>
      <c r="B60" s="78">
        <v>13491245.699999988</v>
      </c>
      <c r="C60" s="78">
        <v>203351050.90000015</v>
      </c>
      <c r="D60" s="78">
        <v>174607696.49999988</v>
      </c>
      <c r="E60" s="78">
        <v>0</v>
      </c>
    </row>
    <row r="61" spans="1:7" s="3" customFormat="1" x14ac:dyDescent="0.3">
      <c r="A61" s="5" t="s">
        <v>52</v>
      </c>
      <c r="B61" s="78">
        <f t="shared" ref="B61:D61" si="7">B63+B73</f>
        <v>109648899.39999998</v>
      </c>
      <c r="C61" s="78">
        <f t="shared" si="7"/>
        <v>83338774.5</v>
      </c>
      <c r="D61" s="78">
        <f t="shared" si="7"/>
        <v>93221547</v>
      </c>
      <c r="E61" s="78">
        <f>E63+E73</f>
        <v>348577969.9000001</v>
      </c>
      <c r="G61" s="6"/>
    </row>
    <row r="62" spans="1:7" s="3" customFormat="1" x14ac:dyDescent="0.3">
      <c r="A62" s="5" t="s">
        <v>53</v>
      </c>
      <c r="B62" s="78"/>
      <c r="C62" s="78"/>
      <c r="D62" s="78"/>
      <c r="E62" s="78"/>
    </row>
    <row r="63" spans="1:7" s="3" customFormat="1" x14ac:dyDescent="0.3">
      <c r="A63" s="5" t="s">
        <v>7</v>
      </c>
      <c r="B63" s="78">
        <f t="shared" ref="B63:D63" si="8">B65+B69+B71+B72</f>
        <v>111030970.79999998</v>
      </c>
      <c r="C63" s="78">
        <f t="shared" si="8"/>
        <v>85345213.400000006</v>
      </c>
      <c r="D63" s="78">
        <f t="shared" si="8"/>
        <v>102467635.90000001</v>
      </c>
      <c r="E63" s="78">
        <f>E65+E69+E71+E72</f>
        <v>357824058.80000007</v>
      </c>
    </row>
    <row r="64" spans="1:7" s="3" customFormat="1" x14ac:dyDescent="0.3">
      <c r="A64" s="5" t="s">
        <v>5</v>
      </c>
      <c r="B64" s="78"/>
      <c r="C64" s="78"/>
      <c r="D64" s="78"/>
      <c r="E64" s="78"/>
    </row>
    <row r="65" spans="1:11" s="3" customFormat="1" x14ac:dyDescent="0.3">
      <c r="A65" s="5" t="s">
        <v>54</v>
      </c>
      <c r="B65" s="78">
        <f t="shared" ref="B65:D65" si="9">B67+B68</f>
        <v>91370439.299999997</v>
      </c>
      <c r="C65" s="78">
        <f t="shared" si="9"/>
        <v>124017635.59999999</v>
      </c>
      <c r="D65" s="78">
        <f t="shared" si="9"/>
        <v>172273869.40000001</v>
      </c>
      <c r="E65" s="78">
        <f>E67+E68</f>
        <v>478659276.60000002</v>
      </c>
      <c r="F65" s="10"/>
      <c r="G65" s="6"/>
      <c r="K65" s="71"/>
    </row>
    <row r="66" spans="1:11" s="3" customFormat="1" x14ac:dyDescent="0.3">
      <c r="A66" s="5" t="s">
        <v>10</v>
      </c>
      <c r="B66" s="78"/>
      <c r="C66" s="78"/>
      <c r="D66" s="78"/>
      <c r="E66" s="78"/>
      <c r="G66" s="6"/>
    </row>
    <row r="67" spans="1:11" s="3" customFormat="1" x14ac:dyDescent="0.3">
      <c r="A67" s="5" t="s">
        <v>55</v>
      </c>
      <c r="B67" s="78">
        <v>91370439.299999997</v>
      </c>
      <c r="C67" s="78">
        <v>124017635.59999999</v>
      </c>
      <c r="D67" s="78">
        <v>172273869.40000001</v>
      </c>
      <c r="E67" s="78">
        <v>217319526.59999999</v>
      </c>
      <c r="H67" s="6"/>
      <c r="I67" s="6"/>
      <c r="J67" s="6"/>
      <c r="K67" s="6"/>
    </row>
    <row r="68" spans="1:11" s="3" customFormat="1" x14ac:dyDescent="0.3">
      <c r="A68" s="5" t="s">
        <v>56</v>
      </c>
      <c r="B68" s="78">
        <v>0</v>
      </c>
      <c r="C68" s="78">
        <v>0</v>
      </c>
      <c r="D68" s="78">
        <v>0</v>
      </c>
      <c r="E68" s="78">
        <v>261339750</v>
      </c>
      <c r="H68" s="6"/>
      <c r="I68" s="6"/>
      <c r="J68" s="6"/>
      <c r="K68" s="6"/>
    </row>
    <row r="69" spans="1:11" s="3" customFormat="1" x14ac:dyDescent="0.3">
      <c r="A69" s="5" t="s">
        <v>57</v>
      </c>
      <c r="B69" s="78">
        <f t="shared" ref="B69:D69" si="10">B70</f>
        <v>-41603190.100000001</v>
      </c>
      <c r="C69" s="78">
        <f t="shared" si="10"/>
        <v>-99936143.799999997</v>
      </c>
      <c r="D69" s="78">
        <f t="shared" si="10"/>
        <v>-131069955.09999999</v>
      </c>
      <c r="E69" s="78">
        <f>E70</f>
        <v>-182098939.40000001</v>
      </c>
      <c r="K69" s="71"/>
    </row>
    <row r="70" spans="1:11" s="3" customFormat="1" x14ac:dyDescent="0.3">
      <c r="A70" s="5" t="s">
        <v>9</v>
      </c>
      <c r="B70" s="78">
        <v>-41603190.100000001</v>
      </c>
      <c r="C70" s="78">
        <v>-99936143.799999997</v>
      </c>
      <c r="D70" s="78">
        <v>-131069955.09999999</v>
      </c>
      <c r="E70" s="78">
        <v>-182098939.40000001</v>
      </c>
      <c r="H70" s="6"/>
      <c r="I70" s="6"/>
      <c r="J70" s="6"/>
      <c r="K70" s="6"/>
    </row>
    <row r="71" spans="1:11" s="3" customFormat="1" x14ac:dyDescent="0.3">
      <c r="A71" s="5" t="s">
        <v>58</v>
      </c>
      <c r="B71" s="78">
        <v>193585000</v>
      </c>
      <c r="C71" s="78">
        <v>193585000</v>
      </c>
      <c r="D71" s="78">
        <v>193585000</v>
      </c>
      <c r="E71" s="78">
        <v>193585000</v>
      </c>
    </row>
    <row r="72" spans="1:11" s="3" customFormat="1" x14ac:dyDescent="0.3">
      <c r="A72" s="5" t="s">
        <v>59</v>
      </c>
      <c r="B72" s="78">
        <v>-132321278.40000001</v>
      </c>
      <c r="C72" s="78">
        <v>-132321278.40000001</v>
      </c>
      <c r="D72" s="78">
        <v>-132321278.40000001</v>
      </c>
      <c r="E72" s="78">
        <v>-132321278.40000001</v>
      </c>
    </row>
    <row r="73" spans="1:11" s="3" customFormat="1" x14ac:dyDescent="0.3">
      <c r="A73" s="5" t="s">
        <v>60</v>
      </c>
      <c r="B73" s="78">
        <f t="shared" ref="B73:D73" si="11">B75+B78</f>
        <v>-1382071.4</v>
      </c>
      <c r="C73" s="78">
        <f t="shared" si="11"/>
        <v>-2006438.9000000001</v>
      </c>
      <c r="D73" s="78">
        <f t="shared" si="11"/>
        <v>-9246088.8999999985</v>
      </c>
      <c r="E73" s="78">
        <f>E75+E78</f>
        <v>-9246088.8999999985</v>
      </c>
      <c r="H73" s="72"/>
      <c r="I73" s="72"/>
      <c r="J73" s="72"/>
      <c r="K73" s="72"/>
    </row>
    <row r="74" spans="1:11" s="3" customFormat="1" x14ac:dyDescent="0.3">
      <c r="A74" s="5" t="s">
        <v>5</v>
      </c>
      <c r="B74" s="78"/>
      <c r="C74" s="78"/>
      <c r="D74" s="78"/>
      <c r="E74" s="78"/>
    </row>
    <row r="75" spans="1:11" s="3" customFormat="1" x14ac:dyDescent="0.3">
      <c r="A75" s="5" t="s">
        <v>61</v>
      </c>
      <c r="B75" s="78">
        <f t="shared" ref="B75:D75" si="12">B77</f>
        <v>193495.8</v>
      </c>
      <c r="C75" s="78">
        <f t="shared" si="12"/>
        <v>193495.8</v>
      </c>
      <c r="D75" s="78">
        <f t="shared" si="12"/>
        <v>393208.3</v>
      </c>
      <c r="E75" s="78">
        <f>E77</f>
        <v>393208.3</v>
      </c>
    </row>
    <row r="76" spans="1:11" s="3" customFormat="1" x14ac:dyDescent="0.3">
      <c r="A76" s="5" t="s">
        <v>10</v>
      </c>
      <c r="B76" s="78"/>
      <c r="C76" s="78"/>
      <c r="D76" s="78"/>
      <c r="E76" s="78"/>
    </row>
    <row r="77" spans="1:11" s="3" customFormat="1" x14ac:dyDescent="0.3">
      <c r="A77" s="5" t="s">
        <v>62</v>
      </c>
      <c r="B77" s="81">
        <v>193495.8</v>
      </c>
      <c r="C77" s="81">
        <v>193495.8</v>
      </c>
      <c r="D77" s="81">
        <v>393208.3</v>
      </c>
      <c r="E77" s="78">
        <v>393208.3</v>
      </c>
    </row>
    <row r="78" spans="1:11" s="3" customFormat="1" x14ac:dyDescent="0.3">
      <c r="A78" s="5" t="s">
        <v>63</v>
      </c>
      <c r="B78" s="78">
        <f t="shared" ref="B78:D78" si="13">B79+B82</f>
        <v>-1575567.2</v>
      </c>
      <c r="C78" s="78">
        <f t="shared" si="13"/>
        <v>-2199934.7000000002</v>
      </c>
      <c r="D78" s="78">
        <f t="shared" si="13"/>
        <v>-9639297.1999999993</v>
      </c>
      <c r="E78" s="78">
        <f>E79+E82</f>
        <v>-9639297.1999999993</v>
      </c>
    </row>
    <row r="79" spans="1:11" s="3" customFormat="1" x14ac:dyDescent="0.3">
      <c r="A79" s="5" t="s">
        <v>9</v>
      </c>
      <c r="B79" s="78">
        <f t="shared" ref="B79:D79" si="14">B81</f>
        <v>-1058250</v>
      </c>
      <c r="C79" s="78">
        <f t="shared" si="14"/>
        <v>-1682617.5</v>
      </c>
      <c r="D79" s="78">
        <f t="shared" si="14"/>
        <v>-8455417.5</v>
      </c>
      <c r="E79" s="78">
        <f>E81</f>
        <v>-8455417.5</v>
      </c>
    </row>
    <row r="80" spans="1:11" s="3" customFormat="1" x14ac:dyDescent="0.3">
      <c r="A80" s="5" t="s">
        <v>10</v>
      </c>
      <c r="B80" s="78"/>
      <c r="C80" s="78"/>
      <c r="D80" s="78"/>
      <c r="E80" s="78"/>
    </row>
    <row r="81" spans="1:5" s="3" customFormat="1" ht="33" x14ac:dyDescent="0.3">
      <c r="A81" s="5" t="s">
        <v>64</v>
      </c>
      <c r="B81" s="78">
        <v>-1058250</v>
      </c>
      <c r="C81" s="78">
        <v>-1682617.5</v>
      </c>
      <c r="D81" s="78">
        <v>-8455417.5</v>
      </c>
      <c r="E81" s="78">
        <v>-8455417.5</v>
      </c>
    </row>
    <row r="82" spans="1:5" s="3" customFormat="1" x14ac:dyDescent="0.3">
      <c r="A82" s="5" t="s">
        <v>65</v>
      </c>
      <c r="B82" s="78">
        <f t="shared" ref="B82:D82" si="15">B84+B85</f>
        <v>-517317.2</v>
      </c>
      <c r="C82" s="78">
        <f t="shared" si="15"/>
        <v>-517317.2</v>
      </c>
      <c r="D82" s="78">
        <f t="shared" si="15"/>
        <v>-1183879.7</v>
      </c>
      <c r="E82" s="78">
        <f>E84+E85</f>
        <v>-1183879.7</v>
      </c>
    </row>
    <row r="83" spans="1:5" s="3" customFormat="1" x14ac:dyDescent="0.3">
      <c r="A83" s="5" t="s">
        <v>10</v>
      </c>
      <c r="B83" s="78"/>
      <c r="C83" s="78"/>
      <c r="D83" s="78"/>
      <c r="E83" s="78"/>
    </row>
    <row r="84" spans="1:5" s="3" customFormat="1" x14ac:dyDescent="0.3">
      <c r="A84" s="11" t="s">
        <v>66</v>
      </c>
      <c r="B84" s="78"/>
      <c r="C84" s="78"/>
      <c r="D84" s="78">
        <v>-666562.5</v>
      </c>
      <c r="E84" s="78">
        <v>-666562.5</v>
      </c>
    </row>
    <row r="85" spans="1:5" s="3" customFormat="1" x14ac:dyDescent="0.3">
      <c r="A85" s="11" t="s">
        <v>67</v>
      </c>
      <c r="B85" s="78">
        <v>-517317.2</v>
      </c>
      <c r="C85" s="78">
        <v>-517317.2</v>
      </c>
      <c r="D85" s="78">
        <v>-517317.2</v>
      </c>
      <c r="E85" s="78">
        <v>-517317.2</v>
      </c>
    </row>
  </sheetData>
  <mergeCells count="1">
    <mergeCell ref="A3:E3"/>
  </mergeCells>
  <pageMargins left="0.7" right="0.7" top="0.75" bottom="0.75" header="0.3" footer="0.3"/>
  <pageSetup paperSize="9" scale="4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Normal="100" workbookViewId="0">
      <selection activeCell="G10" sqref="G10"/>
    </sheetView>
  </sheetViews>
  <sheetFormatPr defaultRowHeight="16.5" x14ac:dyDescent="0.25"/>
  <cols>
    <col min="1" max="1" width="27.28515625" style="13" customWidth="1"/>
    <col min="2" max="2" width="14.140625" style="13" customWidth="1"/>
    <col min="3" max="3" width="14.28515625" style="13" customWidth="1"/>
    <col min="4" max="4" width="59.85546875" style="13" hidden="1" customWidth="1"/>
    <col min="5" max="6" width="51.42578125" style="13" hidden="1" customWidth="1"/>
    <col min="7" max="7" width="24.7109375" style="13" customWidth="1"/>
    <col min="8" max="8" width="23.28515625" style="13" customWidth="1"/>
    <col min="9" max="9" width="21.85546875" style="13" customWidth="1"/>
    <col min="10" max="10" width="22" style="14" customWidth="1"/>
    <col min="11" max="13" width="9.140625" style="13"/>
    <col min="14" max="14" width="18.28515625" style="13" bestFit="1" customWidth="1"/>
    <col min="15" max="15" width="18.42578125" style="13" bestFit="1" customWidth="1"/>
    <col min="16" max="16" width="14" style="13" bestFit="1" customWidth="1"/>
    <col min="17" max="17" width="12.42578125" style="13" bestFit="1" customWidth="1"/>
    <col min="18" max="16384" width="9.140625" style="13"/>
  </cols>
  <sheetData>
    <row r="1" spans="1:17" x14ac:dyDescent="0.25">
      <c r="J1" s="58" t="s">
        <v>198</v>
      </c>
    </row>
    <row r="2" spans="1:17" x14ac:dyDescent="0.25">
      <c r="J2" s="58" t="s">
        <v>199</v>
      </c>
    </row>
    <row r="3" spans="1:17" ht="75.75" customHeight="1" x14ac:dyDescent="0.25">
      <c r="A3" s="132" t="s">
        <v>202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7" x14ac:dyDescent="0.3">
      <c r="A4" s="15"/>
      <c r="B4" s="15"/>
      <c r="C4" s="15"/>
      <c r="D4" s="15"/>
      <c r="E4" s="15"/>
      <c r="F4" s="16"/>
      <c r="G4" s="16"/>
      <c r="H4" s="16"/>
      <c r="I4" s="16"/>
      <c r="J4" s="57" t="s">
        <v>2</v>
      </c>
    </row>
    <row r="5" spans="1:17" x14ac:dyDescent="0.25">
      <c r="A5" s="158" t="s">
        <v>68</v>
      </c>
      <c r="B5" s="158" t="s">
        <v>69</v>
      </c>
      <c r="C5" s="158"/>
      <c r="D5" s="158" t="s">
        <v>70</v>
      </c>
      <c r="E5" s="158" t="s">
        <v>71</v>
      </c>
      <c r="F5" s="158" t="s">
        <v>72</v>
      </c>
      <c r="G5" s="159" t="s">
        <v>194</v>
      </c>
      <c r="H5" s="159" t="s">
        <v>195</v>
      </c>
      <c r="I5" s="159" t="s">
        <v>196</v>
      </c>
      <c r="J5" s="159" t="s">
        <v>197</v>
      </c>
    </row>
    <row r="6" spans="1:17" x14ac:dyDescent="0.25">
      <c r="A6" s="158"/>
      <c r="B6" s="21" t="s">
        <v>73</v>
      </c>
      <c r="C6" s="21" t="s">
        <v>132</v>
      </c>
      <c r="D6" s="158"/>
      <c r="E6" s="158"/>
      <c r="F6" s="158"/>
      <c r="G6" s="159"/>
      <c r="H6" s="159"/>
      <c r="I6" s="159"/>
      <c r="J6" s="159"/>
    </row>
    <row r="7" spans="1:17" x14ac:dyDescent="0.25">
      <c r="A7" s="133" t="s">
        <v>74</v>
      </c>
      <c r="B7" s="133"/>
      <c r="C7" s="18"/>
      <c r="D7" s="18"/>
      <c r="E7" s="18"/>
      <c r="F7" s="18"/>
      <c r="G7" s="83">
        <f t="shared" ref="G7:I7" si="0">+G9+G14+G17+G25</f>
        <v>177527656.29999998</v>
      </c>
      <c r="H7" s="83">
        <f t="shared" si="0"/>
        <v>252168333.49999997</v>
      </c>
      <c r="I7" s="83">
        <f t="shared" si="0"/>
        <v>303717487.29999995</v>
      </c>
      <c r="J7" s="83">
        <f>+J9+J14+J17+J25</f>
        <v>387483839.99999994</v>
      </c>
      <c r="L7" s="82"/>
      <c r="M7" s="82"/>
      <c r="N7" s="82"/>
      <c r="O7" s="82"/>
    </row>
    <row r="8" spans="1:17" x14ac:dyDescent="0.25">
      <c r="A8" s="154" t="s">
        <v>9</v>
      </c>
      <c r="B8" s="154"/>
      <c r="C8" s="154"/>
      <c r="D8" s="154"/>
      <c r="E8" s="154"/>
      <c r="F8" s="154"/>
      <c r="G8" s="84"/>
      <c r="H8" s="84"/>
      <c r="I8" s="84"/>
      <c r="J8" s="84"/>
    </row>
    <row r="9" spans="1:17" ht="49.5" x14ac:dyDescent="0.25">
      <c r="A9" s="18"/>
      <c r="B9" s="17">
        <v>1211</v>
      </c>
      <c r="C9" s="19"/>
      <c r="D9" s="20" t="s">
        <v>75</v>
      </c>
      <c r="E9" s="20" t="s">
        <v>76</v>
      </c>
      <c r="F9" s="20" t="s">
        <v>77</v>
      </c>
      <c r="G9" s="85">
        <f>G10+G11+G12</f>
        <v>174982718.5</v>
      </c>
      <c r="H9" s="85">
        <f t="shared" ref="H9:I9" si="1">H10+H11+H12</f>
        <v>233940039.69999999</v>
      </c>
      <c r="I9" s="85">
        <f t="shared" si="1"/>
        <v>271846651</v>
      </c>
      <c r="J9" s="85">
        <f>J10+J11+J12</f>
        <v>322875635.30000001</v>
      </c>
      <c r="N9" s="129"/>
      <c r="O9" s="129"/>
      <c r="P9" s="129"/>
      <c r="Q9" s="129"/>
    </row>
    <row r="10" spans="1:17" ht="66" x14ac:dyDescent="0.25">
      <c r="A10" s="18"/>
      <c r="B10" s="19"/>
      <c r="C10" s="21" t="s">
        <v>78</v>
      </c>
      <c r="D10" s="19" t="s">
        <v>79</v>
      </c>
      <c r="E10" s="19" t="s">
        <v>80</v>
      </c>
      <c r="F10" s="19" t="s">
        <v>81</v>
      </c>
      <c r="G10" s="84">
        <v>41603190.100000001</v>
      </c>
      <c r="H10" s="84">
        <v>99936143.799999997</v>
      </c>
      <c r="I10" s="84">
        <v>131069955.09999999</v>
      </c>
      <c r="J10" s="84">
        <v>182098939.40000001</v>
      </c>
    </row>
    <row r="11" spans="1:17" ht="66" x14ac:dyDescent="0.25">
      <c r="A11" s="18"/>
      <c r="B11" s="19"/>
      <c r="C11" s="21" t="s">
        <v>82</v>
      </c>
      <c r="D11" s="19" t="s">
        <v>83</v>
      </c>
      <c r="E11" s="19" t="s">
        <v>84</v>
      </c>
      <c r="F11" s="19" t="s">
        <v>85</v>
      </c>
      <c r="G11" s="84">
        <v>1058250</v>
      </c>
      <c r="H11" s="84">
        <v>1682617.5</v>
      </c>
      <c r="I11" s="84">
        <v>8455417.5</v>
      </c>
      <c r="J11" s="84">
        <f>-'hav. 1-1'!E81</f>
        <v>8455417.5</v>
      </c>
    </row>
    <row r="12" spans="1:17" ht="33" x14ac:dyDescent="0.25">
      <c r="A12" s="18"/>
      <c r="B12" s="19"/>
      <c r="C12" s="22" t="s">
        <v>86</v>
      </c>
      <c r="D12" s="19" t="s">
        <v>87</v>
      </c>
      <c r="E12" s="19" t="s">
        <v>87</v>
      </c>
      <c r="F12" s="19" t="s">
        <v>88</v>
      </c>
      <c r="G12" s="84">
        <v>132321278.40000001</v>
      </c>
      <c r="H12" s="84">
        <v>132321278.40000001</v>
      </c>
      <c r="I12" s="84">
        <v>132321278.40000001</v>
      </c>
      <c r="J12" s="84">
        <v>132321278.40000001</v>
      </c>
    </row>
    <row r="13" spans="1:17" x14ac:dyDescent="0.25">
      <c r="A13" s="155" t="s">
        <v>89</v>
      </c>
      <c r="B13" s="156"/>
      <c r="C13" s="156"/>
      <c r="D13" s="156"/>
      <c r="E13" s="156"/>
      <c r="F13" s="157"/>
      <c r="G13" s="84">
        <f>+G14+G17</f>
        <v>2027620.5999999999</v>
      </c>
      <c r="H13" s="84">
        <f t="shared" ref="H13:J13" si="2">+H14+H17</f>
        <v>17710976.599999998</v>
      </c>
      <c r="I13" s="84">
        <f t="shared" si="2"/>
        <v>30686956.599999998</v>
      </c>
      <c r="J13" s="84">
        <f t="shared" si="2"/>
        <v>63424324.999999993</v>
      </c>
    </row>
    <row r="14" spans="1:17" ht="33" x14ac:dyDescent="0.25">
      <c r="A14" s="18"/>
      <c r="B14" s="17">
        <v>1157</v>
      </c>
      <c r="C14" s="19"/>
      <c r="D14" s="20" t="s">
        <v>90</v>
      </c>
      <c r="E14" s="20" t="s">
        <v>91</v>
      </c>
      <c r="F14" s="20" t="s">
        <v>92</v>
      </c>
      <c r="G14" s="85">
        <f t="shared" ref="G14:I14" si="3">G15+G16</f>
        <v>1288049.8999999999</v>
      </c>
      <c r="H14" s="85">
        <f t="shared" si="3"/>
        <v>1288049.8999999999</v>
      </c>
      <c r="I14" s="85">
        <f t="shared" si="3"/>
        <v>1288049.8999999999</v>
      </c>
      <c r="J14" s="85">
        <f>J15+J16</f>
        <v>1288049.8999999999</v>
      </c>
    </row>
    <row r="15" spans="1:17" ht="66" x14ac:dyDescent="0.25">
      <c r="A15" s="18"/>
      <c r="B15" s="19"/>
      <c r="C15" s="21" t="s">
        <v>93</v>
      </c>
      <c r="D15" s="19" t="s">
        <v>94</v>
      </c>
      <c r="E15" s="19" t="s">
        <v>158</v>
      </c>
      <c r="F15" s="23" t="s">
        <v>95</v>
      </c>
      <c r="G15" s="84">
        <f>+'hav. 1-3'!D12</f>
        <v>1060133.3999999999</v>
      </c>
      <c r="H15" s="84">
        <f>+'hav. 1-3'!G12</f>
        <v>1060133.3999999999</v>
      </c>
      <c r="I15" s="84">
        <f>+'hav. 1-3'!J12</f>
        <v>1060133.3999999999</v>
      </c>
      <c r="J15" s="84">
        <f>'hav. 1-3'!M12</f>
        <v>1060133.3999999999</v>
      </c>
    </row>
    <row r="16" spans="1:17" ht="66" x14ac:dyDescent="0.25">
      <c r="A16" s="18"/>
      <c r="B16" s="19"/>
      <c r="C16" s="21" t="s">
        <v>96</v>
      </c>
      <c r="D16" s="19" t="s">
        <v>97</v>
      </c>
      <c r="E16" s="19" t="s">
        <v>98</v>
      </c>
      <c r="F16" s="23" t="s">
        <v>95</v>
      </c>
      <c r="G16" s="84">
        <f>'hav. 1-3'!D20</f>
        <v>227916.5</v>
      </c>
      <c r="H16" s="84">
        <f>'hav. 1-3'!G20</f>
        <v>227916.5</v>
      </c>
      <c r="I16" s="84">
        <f>'hav. 1-3'!J20</f>
        <v>227916.5</v>
      </c>
      <c r="J16" s="84">
        <f>'hav. 1-3'!M20</f>
        <v>227916.5</v>
      </c>
    </row>
    <row r="17" spans="1:15" ht="66" x14ac:dyDescent="0.25">
      <c r="A17" s="18"/>
      <c r="B17" s="17">
        <v>1167</v>
      </c>
      <c r="C17" s="21"/>
      <c r="D17" s="20" t="s">
        <v>99</v>
      </c>
      <c r="E17" s="20" t="s">
        <v>100</v>
      </c>
      <c r="F17" s="20" t="s">
        <v>101</v>
      </c>
      <c r="G17" s="85">
        <f t="shared" ref="G17:I17" si="4">G18+G19+G20+G21+G22+G23</f>
        <v>739570.7</v>
      </c>
      <c r="H17" s="85">
        <f t="shared" si="4"/>
        <v>16422926.699999999</v>
      </c>
      <c r="I17" s="85">
        <f t="shared" si="4"/>
        <v>29398906.699999999</v>
      </c>
      <c r="J17" s="85">
        <f>J18+J19+J20+J21+J22+J23</f>
        <v>62136275.099999994</v>
      </c>
    </row>
    <row r="18" spans="1:15" ht="99" x14ac:dyDescent="0.25">
      <c r="A18" s="18"/>
      <c r="B18" s="19"/>
      <c r="C18" s="21" t="s">
        <v>102</v>
      </c>
      <c r="D18" s="19" t="s">
        <v>213</v>
      </c>
      <c r="E18" s="19" t="s">
        <v>103</v>
      </c>
      <c r="F18" s="23" t="s">
        <v>95</v>
      </c>
      <c r="G18" s="84">
        <f>'hav. 1-3'!D29</f>
        <v>634443.19999999995</v>
      </c>
      <c r="H18" s="84">
        <f>'hav. 1-3'!G29</f>
        <v>634443.19999999995</v>
      </c>
      <c r="I18" s="84">
        <f>'hav. 1-3'!J29</f>
        <v>634443.19999999995</v>
      </c>
      <c r="J18" s="84">
        <f>'hav. 1-3'!M29</f>
        <v>634443.19999999995</v>
      </c>
      <c r="L18" s="82"/>
      <c r="M18" s="82"/>
      <c r="N18" s="82"/>
      <c r="O18" s="82"/>
    </row>
    <row r="19" spans="1:15" ht="99" x14ac:dyDescent="0.25">
      <c r="A19" s="18"/>
      <c r="B19" s="19"/>
      <c r="C19" s="21" t="s">
        <v>104</v>
      </c>
      <c r="D19" s="19" t="s">
        <v>105</v>
      </c>
      <c r="E19" s="19" t="s">
        <v>106</v>
      </c>
      <c r="F19" s="19" t="s">
        <v>95</v>
      </c>
      <c r="G19" s="84">
        <f>'hav. 1-3'!D37</f>
        <v>105127.5</v>
      </c>
      <c r="H19" s="84">
        <f>'hav. 1-3'!G37</f>
        <v>8034483.5</v>
      </c>
      <c r="I19" s="84">
        <f>'hav. 1-3'!J37</f>
        <v>8034483.5</v>
      </c>
      <c r="J19" s="84">
        <f>'hav. 1-3'!M37</f>
        <v>31400151.899999999</v>
      </c>
    </row>
    <row r="20" spans="1:15" ht="82.5" x14ac:dyDescent="0.25">
      <c r="A20" s="18"/>
      <c r="B20" s="19"/>
      <c r="C20" s="21" t="s">
        <v>107</v>
      </c>
      <c r="D20" s="19" t="s">
        <v>108</v>
      </c>
      <c r="E20" s="19" t="s">
        <v>109</v>
      </c>
      <c r="F20" s="19" t="s">
        <v>95</v>
      </c>
      <c r="G20" s="84">
        <f>'hav. 1-4'!D12</f>
        <v>0</v>
      </c>
      <c r="H20" s="84">
        <f>'hav. 1-4'!E12</f>
        <v>3190000</v>
      </c>
      <c r="I20" s="84">
        <f>'hav. 1-4'!F12</f>
        <v>10652000</v>
      </c>
      <c r="J20" s="84">
        <f>'hav. 1-4'!G12</f>
        <v>12500000</v>
      </c>
      <c r="M20" s="82"/>
      <c r="N20" s="82"/>
      <c r="O20" s="82"/>
    </row>
    <row r="21" spans="1:15" ht="82.5" x14ac:dyDescent="0.25">
      <c r="A21" s="18"/>
      <c r="B21" s="19"/>
      <c r="C21" s="21" t="s">
        <v>110</v>
      </c>
      <c r="D21" s="19" t="s">
        <v>111</v>
      </c>
      <c r="E21" s="19" t="s">
        <v>112</v>
      </c>
      <c r="F21" s="19" t="s">
        <v>95</v>
      </c>
      <c r="G21" s="84">
        <f>'hav. 1-4'!D20</f>
        <v>0</v>
      </c>
      <c r="H21" s="84">
        <f>'hav. 1-4'!E20</f>
        <v>4540000</v>
      </c>
      <c r="I21" s="84">
        <f>'hav. 1-4'!F20</f>
        <v>10029980</v>
      </c>
      <c r="J21" s="84">
        <f>'hav. 1-4'!G20</f>
        <v>13529980</v>
      </c>
    </row>
    <row r="22" spans="1:15" ht="132" x14ac:dyDescent="0.25">
      <c r="A22" s="18"/>
      <c r="B22" s="19"/>
      <c r="C22" s="21" t="s">
        <v>113</v>
      </c>
      <c r="D22" s="19" t="s">
        <v>215</v>
      </c>
      <c r="E22" s="19" t="s">
        <v>114</v>
      </c>
      <c r="F22" s="19" t="s">
        <v>95</v>
      </c>
      <c r="G22" s="84">
        <f>'hav. 1-3'!D45</f>
        <v>0</v>
      </c>
      <c r="H22" s="84">
        <f>'hav. 1-3'!G45</f>
        <v>24000</v>
      </c>
      <c r="I22" s="84">
        <f>'hav. 1-3'!J45</f>
        <v>48000</v>
      </c>
      <c r="J22" s="84">
        <f>'hav. 1-3'!M45</f>
        <v>3871700</v>
      </c>
    </row>
    <row r="23" spans="1:15" ht="33" x14ac:dyDescent="0.25">
      <c r="A23" s="18"/>
      <c r="B23" s="19"/>
      <c r="C23" s="21" t="s">
        <v>115</v>
      </c>
      <c r="D23" s="19" t="s">
        <v>216</v>
      </c>
      <c r="E23" s="19" t="s">
        <v>116</v>
      </c>
      <c r="F23" s="19" t="s">
        <v>85</v>
      </c>
      <c r="G23" s="84">
        <f>-'hav. 1-1'!B23</f>
        <v>0</v>
      </c>
      <c r="H23" s="84">
        <f>-'hav. 1-1'!C23</f>
        <v>0</v>
      </c>
      <c r="I23" s="84">
        <f>-'hav. 1-1'!D23</f>
        <v>0</v>
      </c>
      <c r="J23" s="84">
        <f>-'hav. 1-1'!E23</f>
        <v>200000</v>
      </c>
    </row>
    <row r="24" spans="1:15" x14ac:dyDescent="0.25">
      <c r="A24" s="131" t="s">
        <v>117</v>
      </c>
      <c r="B24" s="131"/>
      <c r="C24" s="131"/>
      <c r="D24" s="131"/>
      <c r="E24" s="131"/>
      <c r="F24" s="131"/>
      <c r="G24" s="84"/>
      <c r="H24" s="84"/>
      <c r="I24" s="84"/>
      <c r="J24" s="84"/>
    </row>
    <row r="25" spans="1:15" ht="33" x14ac:dyDescent="0.25">
      <c r="A25" s="18"/>
      <c r="B25" s="17">
        <v>1226</v>
      </c>
      <c r="C25" s="19"/>
      <c r="D25" s="20" t="s">
        <v>118</v>
      </c>
      <c r="E25" s="20" t="s">
        <v>119</v>
      </c>
      <c r="F25" s="20" t="s">
        <v>120</v>
      </c>
      <c r="G25" s="85">
        <f t="shared" ref="G25:I25" si="5">G26+G27</f>
        <v>517317.2</v>
      </c>
      <c r="H25" s="85">
        <f t="shared" si="5"/>
        <v>517317.2</v>
      </c>
      <c r="I25" s="85">
        <f t="shared" si="5"/>
        <v>1183879.7</v>
      </c>
      <c r="J25" s="85">
        <f>J26+J27</f>
        <v>1183879.7</v>
      </c>
    </row>
    <row r="26" spans="1:15" ht="33" x14ac:dyDescent="0.25">
      <c r="A26" s="18"/>
      <c r="B26" s="19"/>
      <c r="C26" s="21" t="s">
        <v>121</v>
      </c>
      <c r="D26" s="19" t="s">
        <v>122</v>
      </c>
      <c r="E26" s="19" t="s">
        <v>123</v>
      </c>
      <c r="F26" s="19" t="s">
        <v>85</v>
      </c>
      <c r="G26" s="84">
        <f>-'hav. 1-1'!B85</f>
        <v>517317.2</v>
      </c>
      <c r="H26" s="84">
        <f>-'hav. 1-1'!C85</f>
        <v>517317.2</v>
      </c>
      <c r="I26" s="84">
        <f>-'hav. 1-1'!D85</f>
        <v>517317.2</v>
      </c>
      <c r="J26" s="84">
        <f>-'hav. 1-1'!E85</f>
        <v>517317.2</v>
      </c>
    </row>
    <row r="27" spans="1:15" ht="66" x14ac:dyDescent="0.25">
      <c r="A27" s="18"/>
      <c r="B27" s="19"/>
      <c r="C27" s="21" t="s">
        <v>124</v>
      </c>
      <c r="D27" s="19" t="s">
        <v>125</v>
      </c>
      <c r="E27" s="19" t="s">
        <v>126</v>
      </c>
      <c r="F27" s="19" t="s">
        <v>85</v>
      </c>
      <c r="G27" s="84">
        <f>-'hav. 1-1'!B84</f>
        <v>0</v>
      </c>
      <c r="H27" s="84">
        <f>-'hav. 1-1'!C84</f>
        <v>0</v>
      </c>
      <c r="I27" s="84">
        <f>-'hav. 1-1'!D84</f>
        <v>666562.5</v>
      </c>
      <c r="J27" s="84">
        <f>-'hav. 1-1'!E84</f>
        <v>666562.5</v>
      </c>
    </row>
  </sheetData>
  <mergeCells count="14">
    <mergeCell ref="A3:J3"/>
    <mergeCell ref="J5:J6"/>
    <mergeCell ref="A7:B7"/>
    <mergeCell ref="A8:F8"/>
    <mergeCell ref="A13:F13"/>
    <mergeCell ref="A24:F24"/>
    <mergeCell ref="G5:G6"/>
    <mergeCell ref="H5:H6"/>
    <mergeCell ref="I5:I6"/>
    <mergeCell ref="A5:A6"/>
    <mergeCell ref="B5:C5"/>
    <mergeCell ref="D5:D6"/>
    <mergeCell ref="E5:E6"/>
    <mergeCell ref="F5:F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zoomScale="90" zoomScaleNormal="90" workbookViewId="0">
      <pane ySplit="7" topLeftCell="A8" activePane="bottomLeft" state="frozen"/>
      <selection pane="bottomLeft" activeCell="B13" sqref="B13:B19"/>
    </sheetView>
  </sheetViews>
  <sheetFormatPr defaultRowHeight="16.5" x14ac:dyDescent="0.3"/>
  <cols>
    <col min="1" max="1" width="10.85546875" style="24" customWidth="1"/>
    <col min="2" max="2" width="16.7109375" style="24" customWidth="1"/>
    <col min="3" max="3" width="92.28515625" style="24" customWidth="1"/>
    <col min="4" max="4" width="19.140625" style="24" bestFit="1" customWidth="1"/>
    <col min="5" max="5" width="23.28515625" style="24" bestFit="1" customWidth="1"/>
    <col min="6" max="6" width="24.28515625" style="24" customWidth="1"/>
    <col min="7" max="7" width="19.140625" style="24" bestFit="1" customWidth="1"/>
    <col min="8" max="8" width="23.28515625" style="24" bestFit="1" customWidth="1"/>
    <col min="9" max="9" width="23.7109375" style="24" bestFit="1" customWidth="1"/>
    <col min="10" max="10" width="19.85546875" style="24" bestFit="1" customWidth="1"/>
    <col min="11" max="11" width="23.28515625" style="24" bestFit="1" customWidth="1"/>
    <col min="12" max="12" width="23.7109375" style="24" bestFit="1" customWidth="1"/>
    <col min="13" max="13" width="19.85546875" style="24" bestFit="1" customWidth="1"/>
    <col min="14" max="14" width="22" style="24" bestFit="1" customWidth="1"/>
    <col min="15" max="15" width="23.7109375" style="24" bestFit="1" customWidth="1"/>
    <col min="16" max="16" width="17" style="24" customWidth="1"/>
    <col min="17" max="17" width="16.140625" style="24" bestFit="1" customWidth="1"/>
    <col min="18" max="18" width="17.28515625" style="24" customWidth="1"/>
    <col min="19" max="19" width="19.5703125" style="24" customWidth="1"/>
    <col min="20" max="20" width="11.7109375" style="24" customWidth="1"/>
    <col min="21" max="16384" width="9.140625" style="24"/>
  </cols>
  <sheetData>
    <row r="1" spans="1:15" ht="23.25" customHeight="1" x14ac:dyDescent="0.3">
      <c r="N1" s="58"/>
      <c r="O1" s="58" t="s">
        <v>198</v>
      </c>
    </row>
    <row r="2" spans="1:15" ht="22.5" customHeight="1" x14ac:dyDescent="0.3">
      <c r="N2" s="58"/>
      <c r="O2" s="58" t="s">
        <v>200</v>
      </c>
    </row>
    <row r="3" spans="1:15" s="25" customFormat="1" ht="51.75" customHeight="1" x14ac:dyDescent="0.25">
      <c r="A3" s="134" t="s">
        <v>201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5" s="25" customFormat="1" ht="21.7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N4" s="143" t="s">
        <v>2</v>
      </c>
      <c r="O4" s="143"/>
    </row>
    <row r="5" spans="1:15" s="27" customFormat="1" x14ac:dyDescent="0.25">
      <c r="A5" s="144" t="s">
        <v>127</v>
      </c>
      <c r="B5" s="144"/>
      <c r="C5" s="145" t="s">
        <v>128</v>
      </c>
      <c r="D5" s="139" t="s">
        <v>194</v>
      </c>
      <c r="E5" s="140"/>
      <c r="F5" s="141"/>
      <c r="G5" s="139" t="s">
        <v>195</v>
      </c>
      <c r="H5" s="140"/>
      <c r="I5" s="141"/>
      <c r="J5" s="139" t="s">
        <v>196</v>
      </c>
      <c r="K5" s="140"/>
      <c r="L5" s="141"/>
      <c r="M5" s="139" t="s">
        <v>197</v>
      </c>
      <c r="N5" s="140"/>
      <c r="O5" s="141"/>
    </row>
    <row r="6" spans="1:15" ht="26.25" customHeight="1" x14ac:dyDescent="0.3">
      <c r="A6" s="144"/>
      <c r="B6" s="144"/>
      <c r="C6" s="145"/>
      <c r="D6" s="142" t="s">
        <v>129</v>
      </c>
      <c r="E6" s="142" t="s">
        <v>130</v>
      </c>
      <c r="F6" s="142"/>
      <c r="G6" s="142" t="s">
        <v>129</v>
      </c>
      <c r="H6" s="142" t="s">
        <v>130</v>
      </c>
      <c r="I6" s="142"/>
      <c r="J6" s="142" t="s">
        <v>129</v>
      </c>
      <c r="K6" s="142" t="s">
        <v>130</v>
      </c>
      <c r="L6" s="142"/>
      <c r="M6" s="142" t="s">
        <v>129</v>
      </c>
      <c r="N6" s="142" t="s">
        <v>130</v>
      </c>
      <c r="O6" s="142"/>
    </row>
    <row r="7" spans="1:15" s="25" customFormat="1" ht="37.5" customHeight="1" x14ac:dyDescent="0.25">
      <c r="A7" s="28" t="s">
        <v>131</v>
      </c>
      <c r="B7" s="28" t="s">
        <v>132</v>
      </c>
      <c r="C7" s="145"/>
      <c r="D7" s="142"/>
      <c r="E7" s="29" t="s">
        <v>133</v>
      </c>
      <c r="F7" s="29" t="s">
        <v>211</v>
      </c>
      <c r="G7" s="142"/>
      <c r="H7" s="29" t="s">
        <v>133</v>
      </c>
      <c r="I7" s="29" t="s">
        <v>211</v>
      </c>
      <c r="J7" s="142"/>
      <c r="K7" s="29" t="s">
        <v>133</v>
      </c>
      <c r="L7" s="29" t="s">
        <v>211</v>
      </c>
      <c r="M7" s="142"/>
      <c r="N7" s="29" t="s">
        <v>133</v>
      </c>
      <c r="O7" s="29" t="s">
        <v>211</v>
      </c>
    </row>
    <row r="8" spans="1:15" s="25" customFormat="1" ht="44.25" customHeight="1" x14ac:dyDescent="0.25">
      <c r="A8" s="30"/>
      <c r="B8" s="30"/>
      <c r="C8" s="68" t="s">
        <v>134</v>
      </c>
      <c r="D8" s="83">
        <f>+E8+F8</f>
        <v>2027620.6</v>
      </c>
      <c r="E8" s="83">
        <f>+E10</f>
        <v>1659961.5</v>
      </c>
      <c r="F8" s="83">
        <f>+F10</f>
        <v>367659.1</v>
      </c>
      <c r="G8" s="83">
        <f>+H8+I8</f>
        <v>9980976.6000000015</v>
      </c>
      <c r="H8" s="83">
        <f>+H10</f>
        <v>9604358.8000000007</v>
      </c>
      <c r="I8" s="83">
        <f>+I10</f>
        <v>376617.80000000005</v>
      </c>
      <c r="J8" s="83">
        <f>+K8+L8</f>
        <v>10004976.600000001</v>
      </c>
      <c r="K8" s="83">
        <f>+K10</f>
        <v>9628358.8000000007</v>
      </c>
      <c r="L8" s="83">
        <f>+L10</f>
        <v>376617.80000000005</v>
      </c>
      <c r="M8" s="83">
        <f>+N8+O8</f>
        <v>37194344.999999993</v>
      </c>
      <c r="N8" s="83">
        <f>+N10</f>
        <v>36817727.199999996</v>
      </c>
      <c r="O8" s="83">
        <f>+O10</f>
        <v>376617.80000000005</v>
      </c>
    </row>
    <row r="9" spans="1:15" s="2" customFormat="1" ht="26.25" customHeight="1" x14ac:dyDescent="0.3">
      <c r="A9" s="138"/>
      <c r="B9" s="138"/>
      <c r="C9" s="46" t="s">
        <v>5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</row>
    <row r="10" spans="1:15" ht="36" customHeight="1" x14ac:dyDescent="0.3">
      <c r="A10" s="31"/>
      <c r="B10" s="32"/>
      <c r="C10" s="69" t="s">
        <v>135</v>
      </c>
      <c r="D10" s="83">
        <f>+E10+F10</f>
        <v>2027620.6</v>
      </c>
      <c r="E10" s="83">
        <f>E11+E28</f>
        <v>1659961.5</v>
      </c>
      <c r="F10" s="83">
        <f>F11+F28</f>
        <v>367659.1</v>
      </c>
      <c r="G10" s="83">
        <f>+H10+I10</f>
        <v>9980976.6000000015</v>
      </c>
      <c r="H10" s="83">
        <f>H11+H28</f>
        <v>9604358.8000000007</v>
      </c>
      <c r="I10" s="83">
        <f>I11+I28</f>
        <v>376617.80000000005</v>
      </c>
      <c r="J10" s="83">
        <f>+K10+L10</f>
        <v>10004976.600000001</v>
      </c>
      <c r="K10" s="83">
        <f>K11+K28</f>
        <v>9628358.8000000007</v>
      </c>
      <c r="L10" s="83">
        <f>L11+L28</f>
        <v>376617.80000000005</v>
      </c>
      <c r="M10" s="83">
        <f>+N10+O10</f>
        <v>37194344.999999993</v>
      </c>
      <c r="N10" s="83">
        <f>N11+N28</f>
        <v>36817727.199999996</v>
      </c>
      <c r="O10" s="83">
        <f>O11+O28</f>
        <v>376617.80000000005</v>
      </c>
    </row>
    <row r="11" spans="1:15" ht="30.75" customHeight="1" x14ac:dyDescent="0.3">
      <c r="A11" s="33">
        <v>1157</v>
      </c>
      <c r="B11" s="32"/>
      <c r="C11" s="49" t="s">
        <v>90</v>
      </c>
      <c r="D11" s="83">
        <f t="shared" ref="D11:D51" si="0">+E11+F11</f>
        <v>1288049.8999999999</v>
      </c>
      <c r="E11" s="83">
        <f>+E12+E20</f>
        <v>1068304.8999999999</v>
      </c>
      <c r="F11" s="83">
        <f>+F12+F20</f>
        <v>219745</v>
      </c>
      <c r="G11" s="83">
        <f t="shared" ref="G11:G51" si="1">+H11+I11</f>
        <v>1288049.8999999999</v>
      </c>
      <c r="H11" s="83">
        <f>+H12+H20</f>
        <v>1068304.8999999999</v>
      </c>
      <c r="I11" s="83">
        <f>+I12+I20</f>
        <v>219745</v>
      </c>
      <c r="J11" s="83">
        <f t="shared" ref="J11:J52" si="2">+K11+L11</f>
        <v>1288049.8999999999</v>
      </c>
      <c r="K11" s="83">
        <f>+K12+K20</f>
        <v>1068304.8999999999</v>
      </c>
      <c r="L11" s="83">
        <f>+L12+L20</f>
        <v>219745</v>
      </c>
      <c r="M11" s="83">
        <f t="shared" ref="M11:M52" si="3">+N11+O11</f>
        <v>1288049.8999999999</v>
      </c>
      <c r="N11" s="83">
        <f>+N12+N20</f>
        <v>1068304.8999999999</v>
      </c>
      <c r="O11" s="83">
        <f>+O12+O20</f>
        <v>219745</v>
      </c>
    </row>
    <row r="12" spans="1:15" ht="53.25" customHeight="1" x14ac:dyDescent="0.3">
      <c r="A12" s="33"/>
      <c r="B12" s="65">
        <v>42001</v>
      </c>
      <c r="C12" s="23" t="s">
        <v>136</v>
      </c>
      <c r="D12" s="84">
        <f>+E12+F12</f>
        <v>1060133.3999999999</v>
      </c>
      <c r="E12" s="84">
        <f>+E16</f>
        <v>860152.4</v>
      </c>
      <c r="F12" s="84">
        <f>+F16</f>
        <v>199981</v>
      </c>
      <c r="G12" s="84">
        <f t="shared" si="1"/>
        <v>1060133.3999999999</v>
      </c>
      <c r="H12" s="84">
        <f>+H16</f>
        <v>860152.4</v>
      </c>
      <c r="I12" s="84">
        <f>+I16</f>
        <v>199981</v>
      </c>
      <c r="J12" s="84">
        <f t="shared" si="2"/>
        <v>1060133.3999999999</v>
      </c>
      <c r="K12" s="84">
        <f>+K16</f>
        <v>860152.4</v>
      </c>
      <c r="L12" s="84">
        <f>+L16</f>
        <v>199981</v>
      </c>
      <c r="M12" s="84">
        <f t="shared" si="3"/>
        <v>1060133.3999999999</v>
      </c>
      <c r="N12" s="84">
        <f>+N16</f>
        <v>860152.4</v>
      </c>
      <c r="O12" s="84">
        <f>+O16</f>
        <v>199981</v>
      </c>
    </row>
    <row r="13" spans="1:15" x14ac:dyDescent="0.3">
      <c r="A13" s="138"/>
      <c r="B13" s="138"/>
      <c r="C13" s="52" t="s">
        <v>137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</row>
    <row r="14" spans="1:15" ht="28.5" customHeight="1" x14ac:dyDescent="0.3">
      <c r="A14" s="138"/>
      <c r="B14" s="138"/>
      <c r="C14" s="70" t="s">
        <v>138</v>
      </c>
      <c r="D14" s="84">
        <f t="shared" si="0"/>
        <v>1060133.3999999999</v>
      </c>
      <c r="E14" s="87">
        <f>+E12</f>
        <v>860152.4</v>
      </c>
      <c r="F14" s="87">
        <f>+F12</f>
        <v>199981</v>
      </c>
      <c r="G14" s="84">
        <f t="shared" si="1"/>
        <v>1060133.3999999999</v>
      </c>
      <c r="H14" s="87">
        <f>+H12</f>
        <v>860152.4</v>
      </c>
      <c r="I14" s="87">
        <f>+I12</f>
        <v>199981</v>
      </c>
      <c r="J14" s="84">
        <f t="shared" si="2"/>
        <v>1060133.3999999999</v>
      </c>
      <c r="K14" s="87">
        <f>+K12</f>
        <v>860152.4</v>
      </c>
      <c r="L14" s="87">
        <f>+L12</f>
        <v>199981</v>
      </c>
      <c r="M14" s="84">
        <f t="shared" si="3"/>
        <v>1060133.3999999999</v>
      </c>
      <c r="N14" s="87">
        <f>+N12</f>
        <v>860152.4</v>
      </c>
      <c r="O14" s="87">
        <f>+O12</f>
        <v>199981</v>
      </c>
    </row>
    <row r="15" spans="1:15" ht="28.5" customHeight="1" x14ac:dyDescent="0.3">
      <c r="A15" s="138"/>
      <c r="B15" s="138"/>
      <c r="C15" s="46" t="s">
        <v>139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</row>
    <row r="16" spans="1:15" ht="34.5" customHeight="1" x14ac:dyDescent="0.3">
      <c r="A16" s="138"/>
      <c r="B16" s="138"/>
      <c r="C16" s="46" t="s">
        <v>140</v>
      </c>
      <c r="D16" s="84">
        <f t="shared" si="0"/>
        <v>1060133.3999999999</v>
      </c>
      <c r="E16" s="84">
        <f t="shared" ref="E16:F18" si="4">+E17</f>
        <v>860152.4</v>
      </c>
      <c r="F16" s="84">
        <f t="shared" si="4"/>
        <v>199981</v>
      </c>
      <c r="G16" s="84">
        <f t="shared" si="1"/>
        <v>1060133.3999999999</v>
      </c>
      <c r="H16" s="84">
        <f t="shared" ref="H16:I18" si="5">+H17</f>
        <v>860152.4</v>
      </c>
      <c r="I16" s="84">
        <f t="shared" si="5"/>
        <v>199981</v>
      </c>
      <c r="J16" s="84">
        <f t="shared" si="2"/>
        <v>1060133.3999999999</v>
      </c>
      <c r="K16" s="84">
        <f t="shared" ref="K16:L18" si="6">+K17</f>
        <v>860152.4</v>
      </c>
      <c r="L16" s="84">
        <f t="shared" si="6"/>
        <v>199981</v>
      </c>
      <c r="M16" s="84">
        <f t="shared" si="3"/>
        <v>1060133.3999999999</v>
      </c>
      <c r="N16" s="84">
        <f t="shared" ref="N16:O18" si="7">+N17</f>
        <v>860152.4</v>
      </c>
      <c r="O16" s="84">
        <f t="shared" si="7"/>
        <v>199981</v>
      </c>
    </row>
    <row r="17" spans="1:15" ht="35.25" customHeight="1" x14ac:dyDescent="0.3">
      <c r="A17" s="138"/>
      <c r="B17" s="138"/>
      <c r="C17" s="46" t="s">
        <v>141</v>
      </c>
      <c r="D17" s="84">
        <f t="shared" si="0"/>
        <v>1060133.3999999999</v>
      </c>
      <c r="E17" s="84">
        <f t="shared" si="4"/>
        <v>860152.4</v>
      </c>
      <c r="F17" s="84">
        <f t="shared" si="4"/>
        <v>199981</v>
      </c>
      <c r="G17" s="84">
        <f t="shared" si="1"/>
        <v>1060133.3999999999</v>
      </c>
      <c r="H17" s="84">
        <f t="shared" si="5"/>
        <v>860152.4</v>
      </c>
      <c r="I17" s="84">
        <f t="shared" si="5"/>
        <v>199981</v>
      </c>
      <c r="J17" s="84">
        <f t="shared" si="2"/>
        <v>1060133.3999999999</v>
      </c>
      <c r="K17" s="84">
        <f>+K18</f>
        <v>860152.4</v>
      </c>
      <c r="L17" s="84">
        <f t="shared" si="6"/>
        <v>199981</v>
      </c>
      <c r="M17" s="84">
        <f t="shared" si="3"/>
        <v>1060133.3999999999</v>
      </c>
      <c r="N17" s="84">
        <f t="shared" si="7"/>
        <v>860152.4</v>
      </c>
      <c r="O17" s="84">
        <f t="shared" si="7"/>
        <v>199981</v>
      </c>
    </row>
    <row r="18" spans="1:15" ht="31.5" customHeight="1" x14ac:dyDescent="0.3">
      <c r="A18" s="138"/>
      <c r="B18" s="138"/>
      <c r="C18" s="46" t="s">
        <v>142</v>
      </c>
      <c r="D18" s="84">
        <f t="shared" si="0"/>
        <v>1060133.3999999999</v>
      </c>
      <c r="E18" s="84">
        <f t="shared" si="4"/>
        <v>860152.4</v>
      </c>
      <c r="F18" s="84">
        <f t="shared" si="4"/>
        <v>199981</v>
      </c>
      <c r="G18" s="84">
        <f t="shared" si="1"/>
        <v>1060133.3999999999</v>
      </c>
      <c r="H18" s="84">
        <f t="shared" si="5"/>
        <v>860152.4</v>
      </c>
      <c r="I18" s="84">
        <f t="shared" si="5"/>
        <v>199981</v>
      </c>
      <c r="J18" s="84">
        <f t="shared" si="2"/>
        <v>1060133.3999999999</v>
      </c>
      <c r="K18" s="84">
        <f>+K19</f>
        <v>860152.4</v>
      </c>
      <c r="L18" s="84">
        <f t="shared" si="6"/>
        <v>199981</v>
      </c>
      <c r="M18" s="84">
        <f t="shared" si="3"/>
        <v>1060133.3999999999</v>
      </c>
      <c r="N18" s="84">
        <f t="shared" si="7"/>
        <v>860152.4</v>
      </c>
      <c r="O18" s="84">
        <f t="shared" si="7"/>
        <v>199981</v>
      </c>
    </row>
    <row r="19" spans="1:15" ht="37.5" customHeight="1" x14ac:dyDescent="0.3">
      <c r="A19" s="138"/>
      <c r="B19" s="138"/>
      <c r="C19" s="46" t="s">
        <v>143</v>
      </c>
      <c r="D19" s="84">
        <f t="shared" si="0"/>
        <v>1060133.3999999999</v>
      </c>
      <c r="E19" s="88">
        <v>860152.4</v>
      </c>
      <c r="F19" s="88">
        <v>199981</v>
      </c>
      <c r="G19" s="84">
        <f t="shared" si="1"/>
        <v>1060133.3999999999</v>
      </c>
      <c r="H19" s="88">
        <v>860152.4</v>
      </c>
      <c r="I19" s="88">
        <v>199981</v>
      </c>
      <c r="J19" s="84">
        <f t="shared" si="2"/>
        <v>1060133.3999999999</v>
      </c>
      <c r="K19" s="88">
        <v>860152.4</v>
      </c>
      <c r="L19" s="88">
        <v>199981</v>
      </c>
      <c r="M19" s="84">
        <f t="shared" si="3"/>
        <v>1060133.3999999999</v>
      </c>
      <c r="N19" s="88">
        <v>860152.4</v>
      </c>
      <c r="O19" s="88">
        <v>199981</v>
      </c>
    </row>
    <row r="20" spans="1:15" ht="53.25" customHeight="1" x14ac:dyDescent="0.3">
      <c r="A20" s="33"/>
      <c r="B20" s="65">
        <v>42003</v>
      </c>
      <c r="C20" s="23" t="s">
        <v>97</v>
      </c>
      <c r="D20" s="84">
        <f t="shared" si="0"/>
        <v>227916.5</v>
      </c>
      <c r="E20" s="84">
        <f>+E24</f>
        <v>208152.5</v>
      </c>
      <c r="F20" s="84">
        <f>+F24</f>
        <v>19764</v>
      </c>
      <c r="G20" s="84">
        <f t="shared" si="1"/>
        <v>227916.5</v>
      </c>
      <c r="H20" s="84">
        <f>+H24</f>
        <v>208152.5</v>
      </c>
      <c r="I20" s="84">
        <f>+I24</f>
        <v>19764</v>
      </c>
      <c r="J20" s="84">
        <f t="shared" si="2"/>
        <v>227916.5</v>
      </c>
      <c r="K20" s="84">
        <f>+K24</f>
        <v>208152.5</v>
      </c>
      <c r="L20" s="84">
        <f>+L24</f>
        <v>19764</v>
      </c>
      <c r="M20" s="84">
        <f t="shared" si="3"/>
        <v>227916.5</v>
      </c>
      <c r="N20" s="84">
        <f>+N24</f>
        <v>208152.5</v>
      </c>
      <c r="O20" s="84">
        <f>+O24</f>
        <v>19764</v>
      </c>
    </row>
    <row r="21" spans="1:15" x14ac:dyDescent="0.3">
      <c r="A21" s="138"/>
      <c r="B21" s="138"/>
      <c r="C21" s="52" t="s">
        <v>137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</row>
    <row r="22" spans="1:15" ht="28.5" customHeight="1" x14ac:dyDescent="0.3">
      <c r="A22" s="138"/>
      <c r="B22" s="138"/>
      <c r="C22" s="70" t="s">
        <v>138</v>
      </c>
      <c r="D22" s="84">
        <f t="shared" si="0"/>
        <v>227916.5</v>
      </c>
      <c r="E22" s="87">
        <f>+E20</f>
        <v>208152.5</v>
      </c>
      <c r="F22" s="87">
        <f>+F20</f>
        <v>19764</v>
      </c>
      <c r="G22" s="84">
        <f t="shared" si="1"/>
        <v>227916.5</v>
      </c>
      <c r="H22" s="87">
        <f>+H20</f>
        <v>208152.5</v>
      </c>
      <c r="I22" s="87">
        <f>+I20</f>
        <v>19764</v>
      </c>
      <c r="J22" s="84">
        <f t="shared" si="2"/>
        <v>227916.5</v>
      </c>
      <c r="K22" s="87">
        <f>+K20</f>
        <v>208152.5</v>
      </c>
      <c r="L22" s="87">
        <f>+L20</f>
        <v>19764</v>
      </c>
      <c r="M22" s="84">
        <f t="shared" si="3"/>
        <v>227916.5</v>
      </c>
      <c r="N22" s="87">
        <f>+N20</f>
        <v>208152.5</v>
      </c>
      <c r="O22" s="87">
        <f>+O20</f>
        <v>19764</v>
      </c>
    </row>
    <row r="23" spans="1:15" ht="28.5" customHeight="1" x14ac:dyDescent="0.3">
      <c r="A23" s="138"/>
      <c r="B23" s="138"/>
      <c r="C23" s="46" t="s">
        <v>139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</row>
    <row r="24" spans="1:15" ht="34.5" customHeight="1" x14ac:dyDescent="0.3">
      <c r="A24" s="138"/>
      <c r="B24" s="138"/>
      <c r="C24" s="46" t="s">
        <v>140</v>
      </c>
      <c r="D24" s="84">
        <f>+E24+F24</f>
        <v>227916.5</v>
      </c>
      <c r="E24" s="84">
        <f t="shared" ref="E24:F26" si="8">+E25</f>
        <v>208152.5</v>
      </c>
      <c r="F24" s="84">
        <f t="shared" si="8"/>
        <v>19764</v>
      </c>
      <c r="G24" s="84">
        <f t="shared" si="1"/>
        <v>227916.5</v>
      </c>
      <c r="H24" s="84">
        <f t="shared" ref="H24:I26" si="9">+H25</f>
        <v>208152.5</v>
      </c>
      <c r="I24" s="84">
        <f t="shared" si="9"/>
        <v>19764</v>
      </c>
      <c r="J24" s="84">
        <f t="shared" si="2"/>
        <v>227916.5</v>
      </c>
      <c r="K24" s="84">
        <f t="shared" ref="K24:L26" si="10">+K25</f>
        <v>208152.5</v>
      </c>
      <c r="L24" s="84">
        <f t="shared" si="10"/>
        <v>19764</v>
      </c>
      <c r="M24" s="84">
        <f t="shared" si="3"/>
        <v>227916.5</v>
      </c>
      <c r="N24" s="84">
        <f t="shared" ref="N24:O26" si="11">+N25</f>
        <v>208152.5</v>
      </c>
      <c r="O24" s="84">
        <f t="shared" si="11"/>
        <v>19764</v>
      </c>
    </row>
    <row r="25" spans="1:15" ht="35.25" customHeight="1" x14ac:dyDescent="0.3">
      <c r="A25" s="138"/>
      <c r="B25" s="138"/>
      <c r="C25" s="46" t="s">
        <v>141</v>
      </c>
      <c r="D25" s="84">
        <f t="shared" si="0"/>
        <v>227916.5</v>
      </c>
      <c r="E25" s="84">
        <f t="shared" si="8"/>
        <v>208152.5</v>
      </c>
      <c r="F25" s="84">
        <f t="shared" si="8"/>
        <v>19764</v>
      </c>
      <c r="G25" s="84">
        <f t="shared" si="1"/>
        <v>227916.5</v>
      </c>
      <c r="H25" s="84">
        <f t="shared" si="9"/>
        <v>208152.5</v>
      </c>
      <c r="I25" s="84">
        <f t="shared" si="9"/>
        <v>19764</v>
      </c>
      <c r="J25" s="84">
        <f t="shared" si="2"/>
        <v>227916.5</v>
      </c>
      <c r="K25" s="84">
        <f t="shared" si="10"/>
        <v>208152.5</v>
      </c>
      <c r="L25" s="84">
        <f t="shared" si="10"/>
        <v>19764</v>
      </c>
      <c r="M25" s="84">
        <f t="shared" si="3"/>
        <v>227916.5</v>
      </c>
      <c r="N25" s="84">
        <f t="shared" si="11"/>
        <v>208152.5</v>
      </c>
      <c r="O25" s="84">
        <f t="shared" si="11"/>
        <v>19764</v>
      </c>
    </row>
    <row r="26" spans="1:15" ht="31.5" customHeight="1" x14ac:dyDescent="0.3">
      <c r="A26" s="138"/>
      <c r="B26" s="138"/>
      <c r="C26" s="46" t="s">
        <v>142</v>
      </c>
      <c r="D26" s="84">
        <f t="shared" si="0"/>
        <v>227916.5</v>
      </c>
      <c r="E26" s="84">
        <f t="shared" si="8"/>
        <v>208152.5</v>
      </c>
      <c r="F26" s="84">
        <f t="shared" si="8"/>
        <v>19764</v>
      </c>
      <c r="G26" s="84">
        <f t="shared" si="1"/>
        <v>227916.5</v>
      </c>
      <c r="H26" s="84">
        <f t="shared" si="9"/>
        <v>208152.5</v>
      </c>
      <c r="I26" s="84">
        <f t="shared" si="9"/>
        <v>19764</v>
      </c>
      <c r="J26" s="84">
        <f t="shared" si="2"/>
        <v>227916.5</v>
      </c>
      <c r="K26" s="84">
        <f t="shared" si="10"/>
        <v>208152.5</v>
      </c>
      <c r="L26" s="84">
        <f t="shared" si="10"/>
        <v>19764</v>
      </c>
      <c r="M26" s="84">
        <f t="shared" si="3"/>
        <v>227916.5</v>
      </c>
      <c r="N26" s="84">
        <f t="shared" si="11"/>
        <v>208152.5</v>
      </c>
      <c r="O26" s="84">
        <f t="shared" si="11"/>
        <v>19764</v>
      </c>
    </row>
    <row r="27" spans="1:15" ht="37.5" customHeight="1" x14ac:dyDescent="0.3">
      <c r="A27" s="138"/>
      <c r="B27" s="138"/>
      <c r="C27" s="46" t="s">
        <v>143</v>
      </c>
      <c r="D27" s="84">
        <f t="shared" si="0"/>
        <v>227916.5</v>
      </c>
      <c r="E27" s="88">
        <v>208152.5</v>
      </c>
      <c r="F27" s="88">
        <v>19764</v>
      </c>
      <c r="G27" s="84">
        <f t="shared" si="1"/>
        <v>227916.5</v>
      </c>
      <c r="H27" s="88">
        <v>208152.5</v>
      </c>
      <c r="I27" s="88">
        <v>19764</v>
      </c>
      <c r="J27" s="84">
        <f t="shared" si="2"/>
        <v>227916.5</v>
      </c>
      <c r="K27" s="88">
        <v>208152.5</v>
      </c>
      <c r="L27" s="88">
        <v>19764</v>
      </c>
      <c r="M27" s="84">
        <f t="shared" si="3"/>
        <v>227916.5</v>
      </c>
      <c r="N27" s="88">
        <v>208152.5</v>
      </c>
      <c r="O27" s="88">
        <v>19764</v>
      </c>
    </row>
    <row r="28" spans="1:15" ht="39" customHeight="1" x14ac:dyDescent="0.3">
      <c r="A28" s="33" t="s">
        <v>144</v>
      </c>
      <c r="B28" s="32"/>
      <c r="C28" s="49" t="s">
        <v>99</v>
      </c>
      <c r="D28" s="83">
        <f t="shared" si="0"/>
        <v>739570.7</v>
      </c>
      <c r="E28" s="83">
        <f>E29+E37+E45</f>
        <v>591656.6</v>
      </c>
      <c r="F28" s="83">
        <f>F29+F37+F45</f>
        <v>147914.1</v>
      </c>
      <c r="G28" s="83">
        <f t="shared" si="1"/>
        <v>8692926.7000000011</v>
      </c>
      <c r="H28" s="83">
        <f>H29+H37+H45</f>
        <v>8536053.9000000004</v>
      </c>
      <c r="I28" s="83">
        <f>I29+I37+I45</f>
        <v>156872.80000000002</v>
      </c>
      <c r="J28" s="83">
        <f t="shared" si="2"/>
        <v>8716926.7000000011</v>
      </c>
      <c r="K28" s="83">
        <f>K29+K37+K45</f>
        <v>8560053.9000000004</v>
      </c>
      <c r="L28" s="83">
        <f>L29+L37+L45</f>
        <v>156872.80000000002</v>
      </c>
      <c r="M28" s="83">
        <f t="shared" si="3"/>
        <v>35906295.099999994</v>
      </c>
      <c r="N28" s="83">
        <f>N29+N37+N45</f>
        <v>35749422.299999997</v>
      </c>
      <c r="O28" s="83">
        <f>O29+O37+O45</f>
        <v>156872.80000000002</v>
      </c>
    </row>
    <row r="29" spans="1:15" ht="73.5" customHeight="1" x14ac:dyDescent="0.3">
      <c r="A29" s="136"/>
      <c r="B29" s="34">
        <v>42005</v>
      </c>
      <c r="C29" s="23" t="s">
        <v>213</v>
      </c>
      <c r="D29" s="84">
        <f t="shared" si="0"/>
        <v>634443.19999999995</v>
      </c>
      <c r="E29" s="84">
        <f>+E33</f>
        <v>507554.6</v>
      </c>
      <c r="F29" s="84">
        <f>+F33</f>
        <v>126888.6</v>
      </c>
      <c r="G29" s="84">
        <f t="shared" si="1"/>
        <v>634443.19999999995</v>
      </c>
      <c r="H29" s="84">
        <f>+H33</f>
        <v>507554.6</v>
      </c>
      <c r="I29" s="84">
        <f>+I33</f>
        <v>126888.6</v>
      </c>
      <c r="J29" s="84">
        <f t="shared" si="2"/>
        <v>634443.19999999995</v>
      </c>
      <c r="K29" s="84">
        <f>+K33</f>
        <v>507554.6</v>
      </c>
      <c r="L29" s="84">
        <f>+L33</f>
        <v>126888.6</v>
      </c>
      <c r="M29" s="84">
        <f t="shared" si="3"/>
        <v>634443.19999999995</v>
      </c>
      <c r="N29" s="84">
        <f>+N33</f>
        <v>507554.6</v>
      </c>
      <c r="O29" s="84">
        <f>+O33</f>
        <v>126888.6</v>
      </c>
    </row>
    <row r="30" spans="1:15" ht="25.5" customHeight="1" x14ac:dyDescent="0.3">
      <c r="A30" s="136"/>
      <c r="B30" s="138"/>
      <c r="C30" s="52" t="s">
        <v>137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</row>
    <row r="31" spans="1:15" ht="40.5" customHeight="1" x14ac:dyDescent="0.3">
      <c r="A31" s="136"/>
      <c r="B31" s="138"/>
      <c r="C31" s="70" t="s">
        <v>138</v>
      </c>
      <c r="D31" s="84">
        <f t="shared" si="0"/>
        <v>634443.19999999995</v>
      </c>
      <c r="E31" s="87">
        <f>+E29</f>
        <v>507554.6</v>
      </c>
      <c r="F31" s="87">
        <f>+F29</f>
        <v>126888.6</v>
      </c>
      <c r="G31" s="84">
        <f t="shared" si="1"/>
        <v>634443.19999999995</v>
      </c>
      <c r="H31" s="87">
        <f>+H29</f>
        <v>507554.6</v>
      </c>
      <c r="I31" s="87">
        <f>+I29</f>
        <v>126888.6</v>
      </c>
      <c r="J31" s="84">
        <f t="shared" si="2"/>
        <v>634443.19999999995</v>
      </c>
      <c r="K31" s="87">
        <f>+K29</f>
        <v>507554.6</v>
      </c>
      <c r="L31" s="87">
        <f>+L29</f>
        <v>126888.6</v>
      </c>
      <c r="M31" s="84">
        <f t="shared" si="3"/>
        <v>634443.19999999995</v>
      </c>
      <c r="N31" s="87">
        <f>+N29</f>
        <v>507554.6</v>
      </c>
      <c r="O31" s="87">
        <f>+O29</f>
        <v>126888.6</v>
      </c>
    </row>
    <row r="32" spans="1:15" s="35" customFormat="1" ht="29.25" customHeight="1" x14ac:dyDescent="0.3">
      <c r="A32" s="136"/>
      <c r="B32" s="138"/>
      <c r="C32" s="46" t="s">
        <v>139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5" ht="33" x14ac:dyDescent="0.3">
      <c r="A33" s="136"/>
      <c r="B33" s="138"/>
      <c r="C33" s="46" t="s">
        <v>140</v>
      </c>
      <c r="D33" s="84">
        <f t="shared" si="0"/>
        <v>634443.19999999995</v>
      </c>
      <c r="E33" s="84">
        <f t="shared" ref="E33:F35" si="12">+E34</f>
        <v>507554.6</v>
      </c>
      <c r="F33" s="84">
        <f t="shared" si="12"/>
        <v>126888.6</v>
      </c>
      <c r="G33" s="84">
        <f t="shared" si="1"/>
        <v>634443.19999999995</v>
      </c>
      <c r="H33" s="84">
        <f t="shared" ref="H33:I35" si="13">+H34</f>
        <v>507554.6</v>
      </c>
      <c r="I33" s="84">
        <f t="shared" si="13"/>
        <v>126888.6</v>
      </c>
      <c r="J33" s="84">
        <f t="shared" si="2"/>
        <v>634443.19999999995</v>
      </c>
      <c r="K33" s="84">
        <f t="shared" ref="K33:L35" si="14">+K34</f>
        <v>507554.6</v>
      </c>
      <c r="L33" s="84">
        <f t="shared" si="14"/>
        <v>126888.6</v>
      </c>
      <c r="M33" s="84">
        <f t="shared" si="3"/>
        <v>634443.19999999995</v>
      </c>
      <c r="N33" s="84">
        <f t="shared" ref="N33:O35" si="15">+N34</f>
        <v>507554.6</v>
      </c>
      <c r="O33" s="84">
        <f t="shared" si="15"/>
        <v>126888.6</v>
      </c>
    </row>
    <row r="34" spans="1:15" ht="32.25" customHeight="1" x14ac:dyDescent="0.3">
      <c r="A34" s="136"/>
      <c r="B34" s="138"/>
      <c r="C34" s="46" t="s">
        <v>141</v>
      </c>
      <c r="D34" s="84">
        <f t="shared" si="0"/>
        <v>634443.19999999995</v>
      </c>
      <c r="E34" s="84">
        <f t="shared" si="12"/>
        <v>507554.6</v>
      </c>
      <c r="F34" s="84">
        <f t="shared" si="12"/>
        <v>126888.6</v>
      </c>
      <c r="G34" s="84">
        <f t="shared" si="1"/>
        <v>634443.19999999995</v>
      </c>
      <c r="H34" s="84">
        <f t="shared" si="13"/>
        <v>507554.6</v>
      </c>
      <c r="I34" s="84">
        <f t="shared" si="13"/>
        <v>126888.6</v>
      </c>
      <c r="J34" s="84">
        <f t="shared" si="2"/>
        <v>634443.19999999995</v>
      </c>
      <c r="K34" s="84">
        <f t="shared" si="14"/>
        <v>507554.6</v>
      </c>
      <c r="L34" s="84">
        <f t="shared" si="14"/>
        <v>126888.6</v>
      </c>
      <c r="M34" s="84">
        <f t="shared" si="3"/>
        <v>634443.19999999995</v>
      </c>
      <c r="N34" s="84">
        <f t="shared" si="15"/>
        <v>507554.6</v>
      </c>
      <c r="O34" s="84">
        <f t="shared" si="15"/>
        <v>126888.6</v>
      </c>
    </row>
    <row r="35" spans="1:15" ht="32.25" customHeight="1" x14ac:dyDescent="0.3">
      <c r="A35" s="136"/>
      <c r="B35" s="138"/>
      <c r="C35" s="46" t="s">
        <v>142</v>
      </c>
      <c r="D35" s="84">
        <f t="shared" si="0"/>
        <v>634443.19999999995</v>
      </c>
      <c r="E35" s="84">
        <f t="shared" si="12"/>
        <v>507554.6</v>
      </c>
      <c r="F35" s="84">
        <f t="shared" si="12"/>
        <v>126888.6</v>
      </c>
      <c r="G35" s="84">
        <f t="shared" si="1"/>
        <v>634443.19999999995</v>
      </c>
      <c r="H35" s="84">
        <f t="shared" si="13"/>
        <v>507554.6</v>
      </c>
      <c r="I35" s="84">
        <f t="shared" si="13"/>
        <v>126888.6</v>
      </c>
      <c r="J35" s="84">
        <f t="shared" si="2"/>
        <v>634443.19999999995</v>
      </c>
      <c r="K35" s="84">
        <f t="shared" si="14"/>
        <v>507554.6</v>
      </c>
      <c r="L35" s="84">
        <f t="shared" si="14"/>
        <v>126888.6</v>
      </c>
      <c r="M35" s="84">
        <f t="shared" si="3"/>
        <v>634443.19999999995</v>
      </c>
      <c r="N35" s="84">
        <f t="shared" si="15"/>
        <v>507554.6</v>
      </c>
      <c r="O35" s="84">
        <f t="shared" si="15"/>
        <v>126888.6</v>
      </c>
    </row>
    <row r="36" spans="1:15" ht="32.25" customHeight="1" x14ac:dyDescent="0.3">
      <c r="A36" s="136"/>
      <c r="B36" s="138"/>
      <c r="C36" s="46" t="s">
        <v>143</v>
      </c>
      <c r="D36" s="84">
        <f t="shared" si="0"/>
        <v>634443.19999999995</v>
      </c>
      <c r="E36" s="89">
        <v>507554.6</v>
      </c>
      <c r="F36" s="89">
        <v>126888.6</v>
      </c>
      <c r="G36" s="84">
        <f t="shared" si="1"/>
        <v>634443.19999999995</v>
      </c>
      <c r="H36" s="89">
        <v>507554.6</v>
      </c>
      <c r="I36" s="89">
        <v>126888.6</v>
      </c>
      <c r="J36" s="84">
        <f t="shared" si="2"/>
        <v>634443.19999999995</v>
      </c>
      <c r="K36" s="89">
        <v>507554.6</v>
      </c>
      <c r="L36" s="89">
        <v>126888.6</v>
      </c>
      <c r="M36" s="84">
        <f t="shared" si="3"/>
        <v>634443.19999999995</v>
      </c>
      <c r="N36" s="89">
        <v>507554.6</v>
      </c>
      <c r="O36" s="89">
        <v>126888.6</v>
      </c>
    </row>
    <row r="37" spans="1:15" ht="72.75" customHeight="1" x14ac:dyDescent="0.3">
      <c r="A37" s="136"/>
      <c r="B37" s="36" t="s">
        <v>145</v>
      </c>
      <c r="C37" s="23" t="s">
        <v>105</v>
      </c>
      <c r="D37" s="84">
        <f t="shared" si="0"/>
        <v>105127.5</v>
      </c>
      <c r="E37" s="84">
        <f>+E41</f>
        <v>84102</v>
      </c>
      <c r="F37" s="84">
        <f>+F41</f>
        <v>21025.5</v>
      </c>
      <c r="G37" s="84">
        <f t="shared" si="1"/>
        <v>8034483.5</v>
      </c>
      <c r="H37" s="84">
        <f>+H41</f>
        <v>8004499.2999999998</v>
      </c>
      <c r="I37" s="84">
        <f>+I41</f>
        <v>29984.2</v>
      </c>
      <c r="J37" s="84">
        <f t="shared" si="2"/>
        <v>8034483.5</v>
      </c>
      <c r="K37" s="84">
        <f>+K41</f>
        <v>8004499.2999999998</v>
      </c>
      <c r="L37" s="84">
        <f>+L41</f>
        <v>29984.2</v>
      </c>
      <c r="M37" s="84">
        <f t="shared" si="3"/>
        <v>31400151.899999999</v>
      </c>
      <c r="N37" s="84">
        <f>+N41</f>
        <v>31370167.699999999</v>
      </c>
      <c r="O37" s="84">
        <f>+O41</f>
        <v>29984.2</v>
      </c>
    </row>
    <row r="38" spans="1:15" ht="32.25" customHeight="1" x14ac:dyDescent="0.3">
      <c r="A38" s="136"/>
      <c r="B38" s="138"/>
      <c r="C38" s="52" t="s">
        <v>137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</row>
    <row r="39" spans="1:15" ht="39" customHeight="1" x14ac:dyDescent="0.3">
      <c r="A39" s="136"/>
      <c r="B39" s="138"/>
      <c r="C39" s="70" t="s">
        <v>138</v>
      </c>
      <c r="D39" s="84">
        <f t="shared" si="0"/>
        <v>105127.5</v>
      </c>
      <c r="E39" s="87">
        <f>+E37</f>
        <v>84102</v>
      </c>
      <c r="F39" s="87">
        <f>+F37</f>
        <v>21025.5</v>
      </c>
      <c r="G39" s="84">
        <f t="shared" si="1"/>
        <v>8034483.5</v>
      </c>
      <c r="H39" s="87">
        <f>+H37</f>
        <v>8004499.2999999998</v>
      </c>
      <c r="I39" s="87">
        <f>+I37</f>
        <v>29984.2</v>
      </c>
      <c r="J39" s="84">
        <f t="shared" si="2"/>
        <v>8034483.5</v>
      </c>
      <c r="K39" s="87">
        <f>+K37</f>
        <v>8004499.2999999998</v>
      </c>
      <c r="L39" s="87">
        <f>+L37</f>
        <v>29984.2</v>
      </c>
      <c r="M39" s="84">
        <f t="shared" si="3"/>
        <v>31400151.899999999</v>
      </c>
      <c r="N39" s="87">
        <f>+N37</f>
        <v>31370167.699999999</v>
      </c>
      <c r="O39" s="87">
        <f>+O37</f>
        <v>29984.2</v>
      </c>
    </row>
    <row r="40" spans="1:15" ht="32.25" customHeight="1" x14ac:dyDescent="0.3">
      <c r="A40" s="136"/>
      <c r="B40" s="138"/>
      <c r="C40" s="46" t="s">
        <v>139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1:15" ht="33" x14ac:dyDescent="0.3">
      <c r="A41" s="136"/>
      <c r="B41" s="138"/>
      <c r="C41" s="46" t="s">
        <v>140</v>
      </c>
      <c r="D41" s="84">
        <f t="shared" si="0"/>
        <v>105127.5</v>
      </c>
      <c r="E41" s="84">
        <f t="shared" ref="E41:F43" si="16">+E42</f>
        <v>84102</v>
      </c>
      <c r="F41" s="84">
        <f t="shared" si="16"/>
        <v>21025.5</v>
      </c>
      <c r="G41" s="84">
        <f t="shared" si="1"/>
        <v>8034483.5</v>
      </c>
      <c r="H41" s="84">
        <f t="shared" ref="H41:I43" si="17">+H42</f>
        <v>8004499.2999999998</v>
      </c>
      <c r="I41" s="84">
        <f t="shared" si="17"/>
        <v>29984.2</v>
      </c>
      <c r="J41" s="84">
        <f t="shared" si="2"/>
        <v>8034483.5</v>
      </c>
      <c r="K41" s="84">
        <f t="shared" ref="K41:L43" si="18">+K42</f>
        <v>8004499.2999999998</v>
      </c>
      <c r="L41" s="84">
        <f t="shared" si="18"/>
        <v>29984.2</v>
      </c>
      <c r="M41" s="84">
        <f t="shared" si="3"/>
        <v>31400151.899999999</v>
      </c>
      <c r="N41" s="84">
        <f t="shared" ref="N41:O43" si="19">+N42</f>
        <v>31370167.699999999</v>
      </c>
      <c r="O41" s="84">
        <f t="shared" si="19"/>
        <v>29984.2</v>
      </c>
    </row>
    <row r="42" spans="1:15" ht="27.75" customHeight="1" x14ac:dyDescent="0.3">
      <c r="A42" s="136"/>
      <c r="B42" s="138"/>
      <c r="C42" s="46" t="s">
        <v>141</v>
      </c>
      <c r="D42" s="84">
        <f t="shared" si="0"/>
        <v>105127.5</v>
      </c>
      <c r="E42" s="84">
        <f t="shared" si="16"/>
        <v>84102</v>
      </c>
      <c r="F42" s="84">
        <f t="shared" si="16"/>
        <v>21025.5</v>
      </c>
      <c r="G42" s="84">
        <f t="shared" si="1"/>
        <v>8034483.5</v>
      </c>
      <c r="H42" s="84">
        <f t="shared" si="17"/>
        <v>8004499.2999999998</v>
      </c>
      <c r="I42" s="84">
        <f t="shared" si="17"/>
        <v>29984.2</v>
      </c>
      <c r="J42" s="84">
        <f t="shared" si="2"/>
        <v>8034483.5</v>
      </c>
      <c r="K42" s="84">
        <f t="shared" si="18"/>
        <v>8004499.2999999998</v>
      </c>
      <c r="L42" s="84">
        <f t="shared" si="18"/>
        <v>29984.2</v>
      </c>
      <c r="M42" s="84">
        <f t="shared" si="3"/>
        <v>31400151.899999999</v>
      </c>
      <c r="N42" s="84">
        <f t="shared" si="19"/>
        <v>31370167.699999999</v>
      </c>
      <c r="O42" s="84">
        <f t="shared" si="19"/>
        <v>29984.2</v>
      </c>
    </row>
    <row r="43" spans="1:15" ht="27.75" customHeight="1" x14ac:dyDescent="0.3">
      <c r="A43" s="136"/>
      <c r="B43" s="138"/>
      <c r="C43" s="46" t="s">
        <v>142</v>
      </c>
      <c r="D43" s="84">
        <f t="shared" si="0"/>
        <v>105127.5</v>
      </c>
      <c r="E43" s="84">
        <f t="shared" si="16"/>
        <v>84102</v>
      </c>
      <c r="F43" s="84">
        <f t="shared" si="16"/>
        <v>21025.5</v>
      </c>
      <c r="G43" s="84">
        <f t="shared" si="1"/>
        <v>8034483.5</v>
      </c>
      <c r="H43" s="84">
        <f t="shared" si="17"/>
        <v>8004499.2999999998</v>
      </c>
      <c r="I43" s="84">
        <f t="shared" si="17"/>
        <v>29984.2</v>
      </c>
      <c r="J43" s="84">
        <f t="shared" si="2"/>
        <v>8034483.5</v>
      </c>
      <c r="K43" s="84">
        <f t="shared" si="18"/>
        <v>8004499.2999999998</v>
      </c>
      <c r="L43" s="84">
        <f t="shared" si="18"/>
        <v>29984.2</v>
      </c>
      <c r="M43" s="84">
        <f t="shared" si="3"/>
        <v>31400151.899999999</v>
      </c>
      <c r="N43" s="84">
        <f t="shared" si="19"/>
        <v>31370167.699999999</v>
      </c>
      <c r="O43" s="84">
        <f t="shared" si="19"/>
        <v>29984.2</v>
      </c>
    </row>
    <row r="44" spans="1:15" ht="27.75" customHeight="1" x14ac:dyDescent="0.3">
      <c r="A44" s="137"/>
      <c r="B44" s="138"/>
      <c r="C44" s="46" t="s">
        <v>143</v>
      </c>
      <c r="D44" s="84">
        <f t="shared" si="0"/>
        <v>105127.5</v>
      </c>
      <c r="E44" s="90">
        <v>84102</v>
      </c>
      <c r="F44" s="90">
        <v>21025.5</v>
      </c>
      <c r="G44" s="84">
        <f t="shared" si="1"/>
        <v>8034483.5</v>
      </c>
      <c r="H44" s="90">
        <v>8004499.2999999998</v>
      </c>
      <c r="I44" s="90">
        <v>29984.2</v>
      </c>
      <c r="J44" s="84">
        <f t="shared" si="2"/>
        <v>8034483.5</v>
      </c>
      <c r="K44" s="90">
        <v>8004499.2999999998</v>
      </c>
      <c r="L44" s="90">
        <v>29984.2</v>
      </c>
      <c r="M44" s="84">
        <f t="shared" si="3"/>
        <v>31400151.899999999</v>
      </c>
      <c r="N44" s="88">
        <v>31370167.699999999</v>
      </c>
      <c r="O44" s="88">
        <v>29984.2</v>
      </c>
    </row>
    <row r="45" spans="1:15" ht="54.75" customHeight="1" x14ac:dyDescent="0.3">
      <c r="A45" s="66"/>
      <c r="B45" s="36" t="s">
        <v>146</v>
      </c>
      <c r="C45" s="23" t="s">
        <v>215</v>
      </c>
      <c r="D45" s="84">
        <f t="shared" si="0"/>
        <v>0</v>
      </c>
      <c r="E45" s="84">
        <f>+E49</f>
        <v>0</v>
      </c>
      <c r="F45" s="84">
        <f>+F49</f>
        <v>0</v>
      </c>
      <c r="G45" s="84">
        <f t="shared" si="1"/>
        <v>24000</v>
      </c>
      <c r="H45" s="84">
        <f>+H49</f>
        <v>24000</v>
      </c>
      <c r="I45" s="84">
        <f>+I49</f>
        <v>0</v>
      </c>
      <c r="J45" s="84">
        <f t="shared" si="2"/>
        <v>48000</v>
      </c>
      <c r="K45" s="84">
        <f>+K49</f>
        <v>48000</v>
      </c>
      <c r="L45" s="84">
        <f>+L49</f>
        <v>0</v>
      </c>
      <c r="M45" s="84">
        <f t="shared" si="3"/>
        <v>3871700</v>
      </c>
      <c r="N45" s="84">
        <f>+N49</f>
        <v>3871700</v>
      </c>
      <c r="O45" s="84">
        <f>+O49</f>
        <v>0</v>
      </c>
    </row>
    <row r="46" spans="1:15" ht="24.75" customHeight="1" x14ac:dyDescent="0.3">
      <c r="A46" s="135"/>
      <c r="B46" s="138"/>
      <c r="C46" s="52" t="s">
        <v>137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5" ht="32.25" customHeight="1" x14ac:dyDescent="0.3">
      <c r="A47" s="136"/>
      <c r="B47" s="138"/>
      <c r="C47" s="70" t="s">
        <v>138</v>
      </c>
      <c r="D47" s="84">
        <f t="shared" si="0"/>
        <v>0</v>
      </c>
      <c r="E47" s="87">
        <f>+E45</f>
        <v>0</v>
      </c>
      <c r="F47" s="87">
        <f>+F45</f>
        <v>0</v>
      </c>
      <c r="G47" s="84">
        <f t="shared" si="1"/>
        <v>24000</v>
      </c>
      <c r="H47" s="87">
        <f>+H45</f>
        <v>24000</v>
      </c>
      <c r="I47" s="87">
        <f>+I45</f>
        <v>0</v>
      </c>
      <c r="J47" s="84">
        <f t="shared" si="2"/>
        <v>48000</v>
      </c>
      <c r="K47" s="87">
        <f>+K45</f>
        <v>48000</v>
      </c>
      <c r="L47" s="87">
        <f>+L45</f>
        <v>0</v>
      </c>
      <c r="M47" s="84">
        <f t="shared" si="3"/>
        <v>3871700</v>
      </c>
      <c r="N47" s="87">
        <f>+N45</f>
        <v>3871700</v>
      </c>
      <c r="O47" s="87">
        <f>+O45</f>
        <v>0</v>
      </c>
    </row>
    <row r="48" spans="1:15" ht="24.75" customHeight="1" x14ac:dyDescent="0.3">
      <c r="A48" s="136"/>
      <c r="B48" s="138"/>
      <c r="C48" s="46" t="s">
        <v>139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  <row r="49" spans="1:15" ht="33" x14ac:dyDescent="0.3">
      <c r="A49" s="136"/>
      <c r="B49" s="138"/>
      <c r="C49" s="46" t="s">
        <v>140</v>
      </c>
      <c r="D49" s="84">
        <f>+E49+F49</f>
        <v>0</v>
      </c>
      <c r="E49" s="84">
        <f t="shared" ref="E49:F51" si="20">+E50</f>
        <v>0</v>
      </c>
      <c r="F49" s="84">
        <f t="shared" si="20"/>
        <v>0</v>
      </c>
      <c r="G49" s="84">
        <f t="shared" si="1"/>
        <v>24000</v>
      </c>
      <c r="H49" s="84">
        <f t="shared" ref="H49:I51" si="21">+H50</f>
        <v>24000</v>
      </c>
      <c r="I49" s="84">
        <f t="shared" si="21"/>
        <v>0</v>
      </c>
      <c r="J49" s="84">
        <f t="shared" si="2"/>
        <v>48000</v>
      </c>
      <c r="K49" s="84">
        <f t="shared" ref="K49:L51" si="22">+K50</f>
        <v>48000</v>
      </c>
      <c r="L49" s="84">
        <f t="shared" si="22"/>
        <v>0</v>
      </c>
      <c r="M49" s="84">
        <f t="shared" si="3"/>
        <v>3871700</v>
      </c>
      <c r="N49" s="84">
        <f t="shared" ref="N49:O51" si="23">+N50</f>
        <v>3871700</v>
      </c>
      <c r="O49" s="84">
        <f t="shared" si="23"/>
        <v>0</v>
      </c>
    </row>
    <row r="50" spans="1:15" ht="27" customHeight="1" x14ac:dyDescent="0.3">
      <c r="A50" s="136"/>
      <c r="B50" s="138"/>
      <c r="C50" s="46" t="s">
        <v>141</v>
      </c>
      <c r="D50" s="84">
        <f t="shared" si="0"/>
        <v>0</v>
      </c>
      <c r="E50" s="84">
        <f t="shared" si="20"/>
        <v>0</v>
      </c>
      <c r="F50" s="84">
        <f t="shared" si="20"/>
        <v>0</v>
      </c>
      <c r="G50" s="84">
        <f t="shared" si="1"/>
        <v>24000</v>
      </c>
      <c r="H50" s="84">
        <f t="shared" si="21"/>
        <v>24000</v>
      </c>
      <c r="I50" s="84">
        <f t="shared" si="21"/>
        <v>0</v>
      </c>
      <c r="J50" s="84">
        <f t="shared" si="2"/>
        <v>48000</v>
      </c>
      <c r="K50" s="84">
        <f t="shared" si="22"/>
        <v>48000</v>
      </c>
      <c r="L50" s="84">
        <f t="shared" si="22"/>
        <v>0</v>
      </c>
      <c r="M50" s="84">
        <f t="shared" si="3"/>
        <v>3871700</v>
      </c>
      <c r="N50" s="84">
        <f t="shared" si="23"/>
        <v>3871700</v>
      </c>
      <c r="O50" s="84">
        <f t="shared" si="23"/>
        <v>0</v>
      </c>
    </row>
    <row r="51" spans="1:15" ht="27" customHeight="1" x14ac:dyDescent="0.3">
      <c r="A51" s="136"/>
      <c r="B51" s="138"/>
      <c r="C51" s="46" t="s">
        <v>142</v>
      </c>
      <c r="D51" s="84">
        <f t="shared" si="0"/>
        <v>0</v>
      </c>
      <c r="E51" s="84">
        <f t="shared" si="20"/>
        <v>0</v>
      </c>
      <c r="F51" s="84">
        <f t="shared" si="20"/>
        <v>0</v>
      </c>
      <c r="G51" s="84">
        <f t="shared" si="1"/>
        <v>24000</v>
      </c>
      <c r="H51" s="84">
        <f t="shared" si="21"/>
        <v>24000</v>
      </c>
      <c r="I51" s="84">
        <f t="shared" si="21"/>
        <v>0</v>
      </c>
      <c r="J51" s="84">
        <f t="shared" si="2"/>
        <v>48000</v>
      </c>
      <c r="K51" s="84">
        <f t="shared" si="22"/>
        <v>48000</v>
      </c>
      <c r="L51" s="84">
        <f t="shared" si="22"/>
        <v>0</v>
      </c>
      <c r="M51" s="84">
        <f t="shared" si="3"/>
        <v>3871700</v>
      </c>
      <c r="N51" s="84">
        <f t="shared" si="23"/>
        <v>3871700</v>
      </c>
      <c r="O51" s="84">
        <f t="shared" si="23"/>
        <v>0</v>
      </c>
    </row>
    <row r="52" spans="1:15" ht="27" customHeight="1" x14ac:dyDescent="0.3">
      <c r="A52" s="137"/>
      <c r="B52" s="138"/>
      <c r="C52" s="46" t="s">
        <v>143</v>
      </c>
      <c r="D52" s="84">
        <f>+E52+F52</f>
        <v>0</v>
      </c>
      <c r="E52" s="90"/>
      <c r="F52" s="90"/>
      <c r="G52" s="84">
        <f>+H52+I52</f>
        <v>24000</v>
      </c>
      <c r="H52" s="90">
        <v>24000</v>
      </c>
      <c r="I52" s="90"/>
      <c r="J52" s="84">
        <f t="shared" si="2"/>
        <v>48000</v>
      </c>
      <c r="K52" s="90">
        <v>48000</v>
      </c>
      <c r="L52" s="90"/>
      <c r="M52" s="84">
        <f t="shared" si="3"/>
        <v>3871700</v>
      </c>
      <c r="N52" s="88">
        <v>3871700</v>
      </c>
      <c r="O52" s="88">
        <v>0</v>
      </c>
    </row>
  </sheetData>
  <mergeCells count="26">
    <mergeCell ref="A29:A44"/>
    <mergeCell ref="B30:B36"/>
    <mergeCell ref="B38:B44"/>
    <mergeCell ref="N4:O4"/>
    <mergeCell ref="A5:B6"/>
    <mergeCell ref="C5:C7"/>
    <mergeCell ref="M5:O5"/>
    <mergeCell ref="M6:M7"/>
    <mergeCell ref="N6:O6"/>
    <mergeCell ref="H6:I6"/>
    <mergeCell ref="A3:O3"/>
    <mergeCell ref="A46:A52"/>
    <mergeCell ref="B46:B52"/>
    <mergeCell ref="J5:L5"/>
    <mergeCell ref="J6:J7"/>
    <mergeCell ref="K6:L6"/>
    <mergeCell ref="D5:F5"/>
    <mergeCell ref="D6:D7"/>
    <mergeCell ref="E6:F6"/>
    <mergeCell ref="G5:I5"/>
    <mergeCell ref="G6:G7"/>
    <mergeCell ref="A9:B9"/>
    <mergeCell ref="A13:A19"/>
    <mergeCell ref="B13:B19"/>
    <mergeCell ref="A21:A27"/>
    <mergeCell ref="B21:B27"/>
  </mergeCells>
  <pageMargins left="0.7" right="0.7" top="0.75" bottom="0.75" header="0.3" footer="0.3"/>
  <pageSetup paperSize="9" scale="2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G11" sqref="G11"/>
    </sheetView>
  </sheetViews>
  <sheetFormatPr defaultColWidth="9.140625" defaultRowHeight="16.5" x14ac:dyDescent="0.25"/>
  <cols>
    <col min="1" max="1" width="14" style="37" customWidth="1"/>
    <col min="2" max="2" width="16" style="37" customWidth="1"/>
    <col min="3" max="3" width="61.28515625" style="38" customWidth="1"/>
    <col min="4" max="6" width="30.7109375" style="38" customWidth="1"/>
    <col min="7" max="7" width="22.7109375" style="53" customWidth="1"/>
    <col min="8" max="8" width="5.5703125" style="39" customWidth="1"/>
    <col min="9" max="16384" width="9.140625" style="39"/>
  </cols>
  <sheetData>
    <row r="1" spans="1:11" x14ac:dyDescent="0.25">
      <c r="G1" s="58" t="s">
        <v>198</v>
      </c>
    </row>
    <row r="2" spans="1:11" x14ac:dyDescent="0.25">
      <c r="G2" s="58" t="s">
        <v>203</v>
      </c>
    </row>
    <row r="3" spans="1:11" ht="48" customHeight="1" x14ac:dyDescent="0.25">
      <c r="A3" s="149" t="s">
        <v>204</v>
      </c>
      <c r="B3" s="149"/>
      <c r="C3" s="149"/>
      <c r="D3" s="149"/>
      <c r="E3" s="149"/>
      <c r="F3" s="149"/>
      <c r="G3" s="149"/>
      <c r="H3" s="40"/>
      <c r="I3" s="40"/>
      <c r="J3" s="40"/>
      <c r="K3" s="40"/>
    </row>
    <row r="4" spans="1:11" x14ac:dyDescent="0.25">
      <c r="A4" s="41"/>
      <c r="B4" s="41"/>
      <c r="C4" s="42"/>
      <c r="D4" s="42"/>
      <c r="E4" s="42"/>
      <c r="F4" s="42"/>
      <c r="G4" s="43"/>
      <c r="H4" s="40"/>
      <c r="I4" s="40"/>
      <c r="J4" s="40"/>
      <c r="K4" s="40"/>
    </row>
    <row r="5" spans="1:11" x14ac:dyDescent="0.25">
      <c r="G5" s="44" t="s">
        <v>2</v>
      </c>
    </row>
    <row r="6" spans="1:11" x14ac:dyDescent="0.25">
      <c r="A6" s="144" t="s">
        <v>127</v>
      </c>
      <c r="B6" s="144"/>
      <c r="C6" s="148" t="s">
        <v>3</v>
      </c>
      <c r="D6" s="147" t="s">
        <v>194</v>
      </c>
      <c r="E6" s="147" t="s">
        <v>195</v>
      </c>
      <c r="F6" s="147" t="s">
        <v>196</v>
      </c>
      <c r="G6" s="147" t="s">
        <v>197</v>
      </c>
    </row>
    <row r="7" spans="1:11" x14ac:dyDescent="0.25">
      <c r="A7" s="144"/>
      <c r="B7" s="144"/>
      <c r="C7" s="148"/>
      <c r="D7" s="147"/>
      <c r="E7" s="147"/>
      <c r="F7" s="147"/>
      <c r="G7" s="147"/>
    </row>
    <row r="8" spans="1:11" x14ac:dyDescent="0.25">
      <c r="A8" s="30" t="s">
        <v>131</v>
      </c>
      <c r="B8" s="30" t="s">
        <v>132</v>
      </c>
      <c r="C8" s="45" t="s">
        <v>4</v>
      </c>
      <c r="D8" s="62">
        <f t="shared" ref="D8:F8" si="0">+D10</f>
        <v>0</v>
      </c>
      <c r="E8" s="91">
        <f t="shared" si="0"/>
        <v>7730000</v>
      </c>
      <c r="F8" s="91">
        <f t="shared" si="0"/>
        <v>20681980</v>
      </c>
      <c r="G8" s="91">
        <f t="shared" ref="G8" si="1">+G10</f>
        <v>26029980</v>
      </c>
    </row>
    <row r="9" spans="1:11" s="2" customFormat="1" x14ac:dyDescent="0.3">
      <c r="A9" s="138"/>
      <c r="B9" s="138"/>
      <c r="C9" s="46" t="s">
        <v>5</v>
      </c>
      <c r="D9" s="63"/>
      <c r="E9" s="92"/>
      <c r="F9" s="92"/>
      <c r="G9" s="92"/>
    </row>
    <row r="10" spans="1:11" ht="33" x14ac:dyDescent="0.25">
      <c r="A10" s="148"/>
      <c r="B10" s="148"/>
      <c r="C10" s="47" t="s">
        <v>138</v>
      </c>
      <c r="D10" s="62">
        <f t="shared" ref="D10:F10" si="2">+D11</f>
        <v>0</v>
      </c>
      <c r="E10" s="91">
        <f t="shared" si="2"/>
        <v>7730000</v>
      </c>
      <c r="F10" s="91">
        <f t="shared" si="2"/>
        <v>20681980</v>
      </c>
      <c r="G10" s="91">
        <f t="shared" ref="G10" si="3">+G11</f>
        <v>26029980</v>
      </c>
    </row>
    <row r="11" spans="1:11" s="2" customFormat="1" ht="33" x14ac:dyDescent="0.3">
      <c r="A11" s="48">
        <v>1167</v>
      </c>
      <c r="B11" s="48"/>
      <c r="C11" s="49" t="s">
        <v>99</v>
      </c>
      <c r="D11" s="59">
        <f t="shared" ref="D11:F11" si="4">+D12+D20</f>
        <v>0</v>
      </c>
      <c r="E11" s="83">
        <f t="shared" si="4"/>
        <v>7730000</v>
      </c>
      <c r="F11" s="83">
        <f t="shared" si="4"/>
        <v>20681980</v>
      </c>
      <c r="G11" s="83">
        <f>+G12+G20</f>
        <v>26029980</v>
      </c>
    </row>
    <row r="12" spans="1:11" ht="33" x14ac:dyDescent="0.25">
      <c r="A12" s="50"/>
      <c r="B12" s="50">
        <v>42009</v>
      </c>
      <c r="C12" s="51" t="s">
        <v>108</v>
      </c>
      <c r="D12" s="61">
        <f t="shared" ref="D12:F12" si="5">+D16</f>
        <v>0</v>
      </c>
      <c r="E12" s="85">
        <f t="shared" si="5"/>
        <v>3190000</v>
      </c>
      <c r="F12" s="85">
        <f t="shared" si="5"/>
        <v>10652000</v>
      </c>
      <c r="G12" s="85">
        <f>+G16</f>
        <v>12500000</v>
      </c>
    </row>
    <row r="13" spans="1:11" s="2" customFormat="1" x14ac:dyDescent="0.3">
      <c r="A13" s="146"/>
      <c r="B13" s="146"/>
      <c r="C13" s="52" t="s">
        <v>137</v>
      </c>
      <c r="D13" s="60"/>
      <c r="E13" s="84"/>
      <c r="F13" s="84"/>
      <c r="G13" s="84"/>
    </row>
    <row r="14" spans="1:11" s="2" customFormat="1" x14ac:dyDescent="0.3">
      <c r="A14" s="146"/>
      <c r="B14" s="146"/>
      <c r="C14" s="47" t="s">
        <v>9</v>
      </c>
      <c r="D14" s="64">
        <f t="shared" ref="D14:F14" si="6">+D12</f>
        <v>0</v>
      </c>
      <c r="E14" s="93">
        <f t="shared" si="6"/>
        <v>3190000</v>
      </c>
      <c r="F14" s="93">
        <f t="shared" si="6"/>
        <v>10652000</v>
      </c>
      <c r="G14" s="93">
        <f t="shared" ref="G14" si="7">+G12</f>
        <v>12500000</v>
      </c>
    </row>
    <row r="15" spans="1:11" s="2" customFormat="1" ht="33" x14ac:dyDescent="0.3">
      <c r="A15" s="146"/>
      <c r="B15" s="146"/>
      <c r="C15" s="46" t="s">
        <v>139</v>
      </c>
      <c r="D15" s="60"/>
      <c r="E15" s="84"/>
      <c r="F15" s="84"/>
      <c r="G15" s="84"/>
    </row>
    <row r="16" spans="1:11" s="2" customFormat="1" ht="49.5" x14ac:dyDescent="0.3">
      <c r="A16" s="146"/>
      <c r="B16" s="146"/>
      <c r="C16" s="46" t="s">
        <v>140</v>
      </c>
      <c r="D16" s="60">
        <f t="shared" ref="D16:F18" si="8">+D17</f>
        <v>0</v>
      </c>
      <c r="E16" s="84">
        <f t="shared" si="8"/>
        <v>3190000</v>
      </c>
      <c r="F16" s="84">
        <f t="shared" si="8"/>
        <v>10652000</v>
      </c>
      <c r="G16" s="84">
        <f t="shared" ref="G16:G18" si="9">+G17</f>
        <v>12500000</v>
      </c>
    </row>
    <row r="17" spans="1:13" s="2" customFormat="1" x14ac:dyDescent="0.3">
      <c r="A17" s="146"/>
      <c r="B17" s="146"/>
      <c r="C17" s="46" t="s">
        <v>141</v>
      </c>
      <c r="D17" s="60">
        <f t="shared" si="8"/>
        <v>0</v>
      </c>
      <c r="E17" s="84">
        <f t="shared" si="8"/>
        <v>3190000</v>
      </c>
      <c r="F17" s="84">
        <f t="shared" si="8"/>
        <v>10652000</v>
      </c>
      <c r="G17" s="84">
        <f t="shared" si="9"/>
        <v>12500000</v>
      </c>
    </row>
    <row r="18" spans="1:13" s="2" customFormat="1" ht="33" x14ac:dyDescent="0.3">
      <c r="A18" s="146"/>
      <c r="B18" s="146"/>
      <c r="C18" s="46" t="s">
        <v>142</v>
      </c>
      <c r="D18" s="60">
        <f t="shared" si="8"/>
        <v>0</v>
      </c>
      <c r="E18" s="84">
        <f t="shared" si="8"/>
        <v>3190000</v>
      </c>
      <c r="F18" s="84">
        <f t="shared" si="8"/>
        <v>10652000</v>
      </c>
      <c r="G18" s="84">
        <f t="shared" si="9"/>
        <v>12500000</v>
      </c>
    </row>
    <row r="19" spans="1:13" s="2" customFormat="1" x14ac:dyDescent="0.3">
      <c r="A19" s="146"/>
      <c r="B19" s="146"/>
      <c r="C19" s="46" t="s">
        <v>143</v>
      </c>
      <c r="D19" s="60"/>
      <c r="E19" s="84">
        <v>3190000</v>
      </c>
      <c r="F19" s="84">
        <v>10652000</v>
      </c>
      <c r="G19" s="84">
        <v>12500000</v>
      </c>
    </row>
    <row r="20" spans="1:13" ht="49.5" x14ac:dyDescent="0.3">
      <c r="A20" s="50"/>
      <c r="B20" s="50">
        <v>42012</v>
      </c>
      <c r="C20" s="51" t="s">
        <v>111</v>
      </c>
      <c r="D20" s="61">
        <f t="shared" ref="D20:F20" si="10">+D24</f>
        <v>0</v>
      </c>
      <c r="E20" s="85">
        <f t="shared" si="10"/>
        <v>4540000</v>
      </c>
      <c r="F20" s="85">
        <f t="shared" si="10"/>
        <v>10029980</v>
      </c>
      <c r="G20" s="85">
        <f t="shared" ref="G20" si="11">+G24</f>
        <v>13529980</v>
      </c>
      <c r="I20" s="2"/>
      <c r="J20" s="2"/>
      <c r="K20" s="2"/>
      <c r="L20" s="2"/>
      <c r="M20" s="2"/>
    </row>
    <row r="21" spans="1:13" s="2" customFormat="1" x14ac:dyDescent="0.3">
      <c r="A21" s="146"/>
      <c r="B21" s="146"/>
      <c r="C21" s="52" t="s">
        <v>137</v>
      </c>
      <c r="D21" s="60"/>
      <c r="E21" s="84"/>
      <c r="F21" s="84"/>
      <c r="G21" s="84"/>
    </row>
    <row r="22" spans="1:13" s="2" customFormat="1" x14ac:dyDescent="0.3">
      <c r="A22" s="146"/>
      <c r="B22" s="146"/>
      <c r="C22" s="47" t="s">
        <v>9</v>
      </c>
      <c r="D22" s="64">
        <f t="shared" ref="D22:F22" si="12">+D20</f>
        <v>0</v>
      </c>
      <c r="E22" s="93">
        <f t="shared" si="12"/>
        <v>4540000</v>
      </c>
      <c r="F22" s="93">
        <f t="shared" si="12"/>
        <v>10029980</v>
      </c>
      <c r="G22" s="93">
        <f t="shared" ref="G22" si="13">+G20</f>
        <v>13529980</v>
      </c>
    </row>
    <row r="23" spans="1:13" s="2" customFormat="1" ht="33" x14ac:dyDescent="0.3">
      <c r="A23" s="146"/>
      <c r="B23" s="146"/>
      <c r="C23" s="46" t="s">
        <v>139</v>
      </c>
      <c r="D23" s="60"/>
      <c r="E23" s="84"/>
      <c r="F23" s="84"/>
      <c r="G23" s="84"/>
    </row>
    <row r="24" spans="1:13" s="2" customFormat="1" ht="49.5" x14ac:dyDescent="0.3">
      <c r="A24" s="146"/>
      <c r="B24" s="146"/>
      <c r="C24" s="46" t="s">
        <v>140</v>
      </c>
      <c r="D24" s="60">
        <f t="shared" ref="D24:F26" si="14">+D25</f>
        <v>0</v>
      </c>
      <c r="E24" s="84">
        <f t="shared" si="14"/>
        <v>4540000</v>
      </c>
      <c r="F24" s="84">
        <f t="shared" si="14"/>
        <v>10029980</v>
      </c>
      <c r="G24" s="84">
        <f t="shared" ref="G24:G26" si="15">+G25</f>
        <v>13529980</v>
      </c>
    </row>
    <row r="25" spans="1:13" s="2" customFormat="1" x14ac:dyDescent="0.3">
      <c r="A25" s="146"/>
      <c r="B25" s="146"/>
      <c r="C25" s="46" t="s">
        <v>141</v>
      </c>
      <c r="D25" s="60">
        <f t="shared" si="14"/>
        <v>0</v>
      </c>
      <c r="E25" s="84">
        <f t="shared" si="14"/>
        <v>4540000</v>
      </c>
      <c r="F25" s="84">
        <f t="shared" si="14"/>
        <v>10029980</v>
      </c>
      <c r="G25" s="84">
        <f t="shared" si="15"/>
        <v>13529980</v>
      </c>
    </row>
    <row r="26" spans="1:13" s="2" customFormat="1" ht="33" x14ac:dyDescent="0.3">
      <c r="A26" s="146"/>
      <c r="B26" s="146"/>
      <c r="C26" s="46" t="s">
        <v>142</v>
      </c>
      <c r="D26" s="60">
        <f t="shared" si="14"/>
        <v>0</v>
      </c>
      <c r="E26" s="84">
        <f t="shared" si="14"/>
        <v>4540000</v>
      </c>
      <c r="F26" s="84">
        <f t="shared" si="14"/>
        <v>10029980</v>
      </c>
      <c r="G26" s="84">
        <f t="shared" si="15"/>
        <v>13529980</v>
      </c>
    </row>
    <row r="27" spans="1:13" s="2" customFormat="1" x14ac:dyDescent="0.3">
      <c r="A27" s="146"/>
      <c r="B27" s="146"/>
      <c r="C27" s="46" t="s">
        <v>143</v>
      </c>
      <c r="D27" s="60"/>
      <c r="E27" s="84">
        <v>4540000</v>
      </c>
      <c r="F27" s="84">
        <v>10029980</v>
      </c>
      <c r="G27" s="84">
        <v>13529980</v>
      </c>
    </row>
  </sheetData>
  <mergeCells count="11">
    <mergeCell ref="A3:G3"/>
    <mergeCell ref="A6:B7"/>
    <mergeCell ref="C6:C7"/>
    <mergeCell ref="G6:G7"/>
    <mergeCell ref="A9:B9"/>
    <mergeCell ref="A13:B19"/>
    <mergeCell ref="A21:B27"/>
    <mergeCell ref="D6:D7"/>
    <mergeCell ref="E6:E7"/>
    <mergeCell ref="F6:F7"/>
    <mergeCell ref="A10:B10"/>
  </mergeCells>
  <pageMargins left="0.7" right="0.7" top="0.75" bottom="0.75" header="0.3" footer="0.3"/>
  <pageSetup paperSize="9" scale="4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48"/>
  <sheetViews>
    <sheetView zoomScale="70" zoomScaleNormal="70" workbookViewId="0">
      <selection activeCell="I69" sqref="I69"/>
    </sheetView>
  </sheetViews>
  <sheetFormatPr defaultRowHeight="16.5" x14ac:dyDescent="0.25"/>
  <cols>
    <col min="1" max="1" width="5.7109375" style="94" customWidth="1"/>
    <col min="2" max="2" width="8.42578125" style="94" customWidth="1"/>
    <col min="3" max="3" width="5.140625" style="94" customWidth="1"/>
    <col min="4" max="4" width="18.42578125" style="94" customWidth="1"/>
    <col min="5" max="5" width="5.5703125" style="94" customWidth="1"/>
    <col min="6" max="6" width="7.7109375" style="94" customWidth="1"/>
    <col min="7" max="7" width="5.5703125" style="94" customWidth="1"/>
    <col min="8" max="8" width="17.42578125" style="94" customWidth="1"/>
    <col min="9" max="9" width="73" style="95" customWidth="1"/>
    <col min="10" max="11" width="21.42578125" style="95" bestFit="1" customWidth="1"/>
    <col min="12" max="12" width="19.7109375" style="95" customWidth="1"/>
    <col min="13" max="13" width="20.28515625" style="94" bestFit="1" customWidth="1"/>
    <col min="14" max="14" width="9.140625" style="94"/>
    <col min="15" max="15" width="15" style="94" bestFit="1" customWidth="1"/>
    <col min="16" max="16" width="12.28515625" style="94" bestFit="1" customWidth="1"/>
    <col min="17" max="17" width="12.42578125" style="94" bestFit="1" customWidth="1"/>
    <col min="18" max="16384" width="9.140625" style="94"/>
  </cols>
  <sheetData>
    <row r="1" spans="1:19" x14ac:dyDescent="0.25">
      <c r="M1" s="96" t="s">
        <v>198</v>
      </c>
    </row>
    <row r="2" spans="1:19" x14ac:dyDescent="0.25">
      <c r="M2" s="96" t="s">
        <v>205</v>
      </c>
    </row>
    <row r="3" spans="1:19" ht="40.5" customHeight="1" x14ac:dyDescent="0.25">
      <c r="A3" s="152" t="s">
        <v>206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spans="1:19" x14ac:dyDescent="0.25">
      <c r="O4" s="97"/>
      <c r="P4" s="97"/>
      <c r="Q4" s="97"/>
      <c r="R4" s="97"/>
    </row>
    <row r="5" spans="1:19" x14ac:dyDescent="0.3">
      <c r="M5" s="160" t="s">
        <v>2</v>
      </c>
    </row>
    <row r="6" spans="1:19" x14ac:dyDescent="0.25">
      <c r="A6" s="153" t="s">
        <v>147</v>
      </c>
      <c r="B6" s="153" t="s">
        <v>148</v>
      </c>
      <c r="C6" s="153"/>
      <c r="D6" s="153" t="s">
        <v>149</v>
      </c>
      <c r="E6" s="153"/>
      <c r="F6" s="153"/>
      <c r="G6" s="153"/>
      <c r="H6" s="153" t="s">
        <v>150</v>
      </c>
      <c r="I6" s="153" t="s">
        <v>151</v>
      </c>
      <c r="J6" s="153" t="s">
        <v>152</v>
      </c>
      <c r="K6" s="153"/>
      <c r="L6" s="153"/>
      <c r="M6" s="153"/>
    </row>
    <row r="7" spans="1:19" ht="81.75" x14ac:dyDescent="0.25">
      <c r="A7" s="153"/>
      <c r="B7" s="98" t="s">
        <v>153</v>
      </c>
      <c r="C7" s="98" t="s">
        <v>154</v>
      </c>
      <c r="D7" s="98" t="s">
        <v>153</v>
      </c>
      <c r="E7" s="98" t="s">
        <v>154</v>
      </c>
      <c r="F7" s="98" t="s">
        <v>155</v>
      </c>
      <c r="G7" s="98" t="s">
        <v>156</v>
      </c>
      <c r="H7" s="153"/>
      <c r="I7" s="153"/>
      <c r="J7" s="127" t="s">
        <v>194</v>
      </c>
      <c r="K7" s="127" t="s">
        <v>195</v>
      </c>
      <c r="L7" s="127" t="s">
        <v>196</v>
      </c>
      <c r="M7" s="127" t="s">
        <v>197</v>
      </c>
    </row>
    <row r="8" spans="1:19" x14ac:dyDescent="0.25">
      <c r="A8" s="151" t="s">
        <v>157</v>
      </c>
      <c r="B8" s="151"/>
      <c r="C8" s="151"/>
      <c r="D8" s="151"/>
      <c r="E8" s="151"/>
      <c r="F8" s="151"/>
      <c r="G8" s="151"/>
      <c r="H8" s="151"/>
      <c r="I8" s="151"/>
      <c r="J8" s="99">
        <f t="shared" ref="J8:L8" si="0">+J10+J23+J64+J81</f>
        <v>177527656.29999998</v>
      </c>
      <c r="K8" s="99">
        <f t="shared" si="0"/>
        <v>252168333.49999997</v>
      </c>
      <c r="L8" s="99">
        <f t="shared" si="0"/>
        <v>303717487.30000001</v>
      </c>
      <c r="M8" s="99">
        <f t="shared" ref="M8" si="1">+M10+M23+M64+M81</f>
        <v>387483840</v>
      </c>
      <c r="O8" s="100"/>
      <c r="P8" s="100"/>
    </row>
    <row r="9" spans="1:19" x14ac:dyDescent="0.25">
      <c r="A9" s="151" t="s">
        <v>15</v>
      </c>
      <c r="B9" s="151"/>
      <c r="C9" s="151"/>
      <c r="D9" s="151"/>
      <c r="E9" s="151"/>
      <c r="F9" s="151"/>
      <c r="G9" s="151"/>
      <c r="H9" s="151"/>
      <c r="I9" s="151"/>
      <c r="J9" s="101">
        <f>+J10+J23</f>
        <v>2027620.5999999999</v>
      </c>
      <c r="K9" s="101">
        <f t="shared" ref="K9:M9" si="2">+K10+K23</f>
        <v>17710976.599999998</v>
      </c>
      <c r="L9" s="101">
        <f t="shared" si="2"/>
        <v>30686956.599999998</v>
      </c>
      <c r="M9" s="101">
        <f t="shared" si="2"/>
        <v>63424324.999999993</v>
      </c>
    </row>
    <row r="10" spans="1:19" x14ac:dyDescent="0.25">
      <c r="B10" s="126">
        <v>1157</v>
      </c>
      <c r="C10" s="150" t="s">
        <v>90</v>
      </c>
      <c r="D10" s="150"/>
      <c r="E10" s="150"/>
      <c r="F10" s="150"/>
      <c r="G10" s="150"/>
      <c r="H10" s="150"/>
      <c r="I10" s="150"/>
      <c r="J10" s="102">
        <f>+J11+J16</f>
        <v>1288049.8999999999</v>
      </c>
      <c r="K10" s="102">
        <f t="shared" ref="K10:L10" si="3">+K11+K16</f>
        <v>1288049.8999999999</v>
      </c>
      <c r="L10" s="102">
        <f t="shared" si="3"/>
        <v>1288049.8999999999</v>
      </c>
      <c r="M10" s="103">
        <f>M11+M16</f>
        <v>1288049.8999999999</v>
      </c>
    </row>
    <row r="11" spans="1:19" ht="36.75" customHeight="1" x14ac:dyDescent="0.25">
      <c r="D11" s="126" t="s">
        <v>93</v>
      </c>
      <c r="E11" s="150" t="s">
        <v>94</v>
      </c>
      <c r="F11" s="150"/>
      <c r="G11" s="150"/>
      <c r="H11" s="150"/>
      <c r="I11" s="150"/>
      <c r="J11" s="104">
        <v>1060133.3999999999</v>
      </c>
      <c r="K11" s="104">
        <v>1060133.3999999999</v>
      </c>
      <c r="L11" s="104">
        <v>1060133.3999999999</v>
      </c>
      <c r="M11" s="104">
        <v>1060133.3999999999</v>
      </c>
      <c r="P11" s="105"/>
      <c r="Q11" s="105"/>
      <c r="R11" s="105"/>
      <c r="S11" s="105"/>
    </row>
    <row r="12" spans="1:19" ht="25.5" customHeight="1" x14ac:dyDescent="0.25">
      <c r="E12" s="106"/>
      <c r="F12" s="150" t="s">
        <v>158</v>
      </c>
      <c r="G12" s="150"/>
      <c r="H12" s="150"/>
      <c r="I12" s="150"/>
      <c r="J12" s="126"/>
      <c r="K12" s="126"/>
      <c r="L12" s="126"/>
    </row>
    <row r="13" spans="1:19" x14ac:dyDescent="0.25">
      <c r="G13" s="150" t="s">
        <v>159</v>
      </c>
      <c r="H13" s="150"/>
      <c r="I13" s="150"/>
      <c r="J13" s="150"/>
      <c r="K13" s="150"/>
      <c r="L13" s="150"/>
      <c r="M13" s="150"/>
    </row>
    <row r="14" spans="1:19" x14ac:dyDescent="0.25">
      <c r="G14" s="126"/>
      <c r="H14" s="150" t="s">
        <v>160</v>
      </c>
      <c r="I14" s="150"/>
      <c r="J14" s="150"/>
      <c r="K14" s="150"/>
      <c r="L14" s="150"/>
      <c r="M14" s="150"/>
    </row>
    <row r="15" spans="1:19" ht="85.5" customHeight="1" x14ac:dyDescent="0.25">
      <c r="I15" s="95" t="s">
        <v>161</v>
      </c>
      <c r="J15" s="107"/>
      <c r="K15" s="107">
        <v>100</v>
      </c>
      <c r="L15" s="107"/>
      <c r="M15" s="107">
        <v>100</v>
      </c>
    </row>
    <row r="16" spans="1:19" ht="33" customHeight="1" x14ac:dyDescent="0.25">
      <c r="D16" s="126" t="s">
        <v>96</v>
      </c>
      <c r="E16" s="150" t="s">
        <v>97</v>
      </c>
      <c r="F16" s="150"/>
      <c r="G16" s="150"/>
      <c r="H16" s="150"/>
      <c r="I16" s="150"/>
      <c r="J16" s="104">
        <f>'hav. 1-3'!G20</f>
        <v>227916.5</v>
      </c>
      <c r="K16" s="104">
        <f>'hav. 1-3'!J20</f>
        <v>227916.5</v>
      </c>
      <c r="L16" s="104">
        <f>'hav. 1-3'!M20</f>
        <v>227916.5</v>
      </c>
      <c r="M16" s="104">
        <v>227916.5</v>
      </c>
    </row>
    <row r="17" spans="2:17" x14ac:dyDescent="0.25">
      <c r="E17" s="106"/>
      <c r="F17" s="150" t="s">
        <v>162</v>
      </c>
      <c r="G17" s="150"/>
      <c r="H17" s="150"/>
      <c r="I17" s="150"/>
      <c r="J17" s="126"/>
      <c r="K17" s="126"/>
      <c r="L17" s="126"/>
      <c r="M17" s="108"/>
    </row>
    <row r="18" spans="2:17" x14ac:dyDescent="0.25">
      <c r="G18" s="150" t="s">
        <v>159</v>
      </c>
      <c r="H18" s="150"/>
      <c r="I18" s="150"/>
      <c r="J18" s="126"/>
      <c r="K18" s="126"/>
      <c r="L18" s="126"/>
      <c r="M18" s="107"/>
    </row>
    <row r="19" spans="2:17" x14ac:dyDescent="0.25">
      <c r="H19" s="150" t="s">
        <v>163</v>
      </c>
      <c r="I19" s="150"/>
      <c r="J19" s="126"/>
      <c r="K19" s="126"/>
      <c r="L19" s="126"/>
      <c r="M19" s="107"/>
    </row>
    <row r="20" spans="2:17" x14ac:dyDescent="0.25">
      <c r="I20" s="94" t="s">
        <v>210</v>
      </c>
      <c r="J20" s="94"/>
      <c r="K20" s="94"/>
      <c r="L20" s="94"/>
      <c r="M20" s="107">
        <v>1</v>
      </c>
    </row>
    <row r="21" spans="2:17" ht="33" x14ac:dyDescent="0.25">
      <c r="I21" s="94" t="s">
        <v>209</v>
      </c>
      <c r="J21" s="94"/>
      <c r="K21" s="94"/>
      <c r="L21" s="94"/>
      <c r="M21" s="107">
        <v>1</v>
      </c>
    </row>
    <row r="22" spans="2:17" x14ac:dyDescent="0.25">
      <c r="I22" s="94" t="s">
        <v>208</v>
      </c>
      <c r="J22" s="94"/>
      <c r="K22" s="94"/>
      <c r="L22" s="94"/>
      <c r="M22" s="107">
        <v>3</v>
      </c>
    </row>
    <row r="23" spans="2:17" ht="18.75" customHeight="1" x14ac:dyDescent="0.25">
      <c r="B23" s="126">
        <v>1167</v>
      </c>
      <c r="C23" s="150" t="s">
        <v>99</v>
      </c>
      <c r="D23" s="150"/>
      <c r="E23" s="150"/>
      <c r="F23" s="150"/>
      <c r="G23" s="150"/>
      <c r="H23" s="150"/>
      <c r="I23" s="150"/>
      <c r="J23" s="104">
        <f t="shared" ref="J23:L23" si="4">J24+J30+J39+J45+J51+J57</f>
        <v>739570.7</v>
      </c>
      <c r="K23" s="104">
        <f t="shared" si="4"/>
        <v>16422926.699999999</v>
      </c>
      <c r="L23" s="104">
        <f t="shared" si="4"/>
        <v>29398906.699999999</v>
      </c>
      <c r="M23" s="104">
        <f>M24+M30+M39+M45+M51+M57</f>
        <v>62136275.099999994</v>
      </c>
    </row>
    <row r="24" spans="2:17" ht="60.75" customHeight="1" x14ac:dyDescent="0.25">
      <c r="D24" s="126" t="s">
        <v>102</v>
      </c>
      <c r="E24" s="150" t="s">
        <v>213</v>
      </c>
      <c r="F24" s="150"/>
      <c r="G24" s="150"/>
      <c r="H24" s="150"/>
      <c r="I24" s="150"/>
      <c r="J24" s="104">
        <v>634443.19999999995</v>
      </c>
      <c r="K24" s="104">
        <v>634443.19999999995</v>
      </c>
      <c r="L24" s="104">
        <v>634443.19999999995</v>
      </c>
      <c r="M24" s="104">
        <v>634443.19999999995</v>
      </c>
    </row>
    <row r="25" spans="2:17" ht="48.75" customHeight="1" x14ac:dyDescent="0.25">
      <c r="F25" s="150" t="s">
        <v>103</v>
      </c>
      <c r="G25" s="150"/>
      <c r="H25" s="150"/>
      <c r="I25" s="150"/>
      <c r="J25" s="126"/>
      <c r="K25" s="126"/>
      <c r="L25" s="126"/>
      <c r="M25" s="108"/>
      <c r="Q25" s="95"/>
    </row>
    <row r="26" spans="2:17" ht="16.5" customHeight="1" x14ac:dyDescent="0.25">
      <c r="F26" s="126"/>
      <c r="G26" s="151" t="s">
        <v>95</v>
      </c>
      <c r="H26" s="151"/>
      <c r="I26" s="151"/>
      <c r="J26" s="128"/>
      <c r="K26" s="128"/>
      <c r="L26" s="128"/>
      <c r="M26" s="107"/>
    </row>
    <row r="27" spans="2:17" ht="20.25" customHeight="1" x14ac:dyDescent="0.25">
      <c r="F27" s="109"/>
      <c r="H27" s="110" t="s">
        <v>164</v>
      </c>
      <c r="I27" s="109"/>
      <c r="J27" s="109"/>
      <c r="K27" s="109"/>
      <c r="L27" s="109"/>
      <c r="M27" s="107"/>
    </row>
    <row r="28" spans="2:17" x14ac:dyDescent="0.25">
      <c r="I28" s="95" t="s">
        <v>207</v>
      </c>
      <c r="J28" s="107"/>
      <c r="K28" s="107">
        <v>1</v>
      </c>
      <c r="L28" s="107"/>
      <c r="M28" s="107">
        <v>1</v>
      </c>
    </row>
    <row r="29" spans="2:17" ht="22.5" customHeight="1" x14ac:dyDescent="0.25">
      <c r="I29" s="95" t="s">
        <v>165</v>
      </c>
      <c r="J29" s="107"/>
      <c r="K29" s="107">
        <v>1</v>
      </c>
      <c r="L29" s="107"/>
      <c r="M29" s="107">
        <v>1</v>
      </c>
    </row>
    <row r="30" spans="2:17" ht="54.75" customHeight="1" x14ac:dyDescent="0.25">
      <c r="D30" s="126" t="s">
        <v>104</v>
      </c>
      <c r="E30" s="150" t="s">
        <v>105</v>
      </c>
      <c r="F30" s="150"/>
      <c r="G30" s="150"/>
      <c r="H30" s="150"/>
      <c r="I30" s="150"/>
      <c r="J30" s="104">
        <v>105127.5</v>
      </c>
      <c r="K30" s="104">
        <v>8034483.5</v>
      </c>
      <c r="L30" s="104">
        <v>8034483.5</v>
      </c>
      <c r="M30" s="104">
        <v>31400151.899999999</v>
      </c>
    </row>
    <row r="31" spans="2:17" ht="37.5" customHeight="1" x14ac:dyDescent="0.25">
      <c r="F31" s="150" t="s">
        <v>106</v>
      </c>
      <c r="G31" s="150"/>
      <c r="H31" s="150"/>
      <c r="I31" s="150"/>
      <c r="J31" s="126"/>
      <c r="K31" s="126"/>
      <c r="L31" s="126"/>
      <c r="M31" s="107"/>
    </row>
    <row r="32" spans="2:17" ht="18" customHeight="1" x14ac:dyDescent="0.25">
      <c r="G32" s="150" t="s">
        <v>159</v>
      </c>
      <c r="H32" s="150"/>
      <c r="I32" s="150"/>
      <c r="J32" s="126"/>
      <c r="K32" s="126"/>
      <c r="L32" s="126"/>
      <c r="M32" s="107"/>
    </row>
    <row r="33" spans="4:13" ht="19.5" customHeight="1" x14ac:dyDescent="0.25">
      <c r="H33" s="150" t="s">
        <v>166</v>
      </c>
      <c r="I33" s="150"/>
      <c r="J33" s="126"/>
      <c r="K33" s="126"/>
      <c r="L33" s="126"/>
      <c r="M33" s="107"/>
    </row>
    <row r="34" spans="4:13" x14ac:dyDescent="0.25">
      <c r="I34" s="95" t="s">
        <v>167</v>
      </c>
      <c r="K34" s="107">
        <v>2</v>
      </c>
      <c r="M34" s="107">
        <v>4</v>
      </c>
    </row>
    <row r="35" spans="4:13" x14ac:dyDescent="0.25">
      <c r="I35" s="95" t="s">
        <v>168</v>
      </c>
      <c r="K35" s="107"/>
      <c r="M35" s="107">
        <v>11</v>
      </c>
    </row>
    <row r="36" spans="4:13" x14ac:dyDescent="0.25">
      <c r="I36" s="95" t="s">
        <v>169</v>
      </c>
      <c r="K36" s="107"/>
      <c r="M36" s="107">
        <v>96</v>
      </c>
    </row>
    <row r="37" spans="4:13" x14ac:dyDescent="0.25">
      <c r="D37" s="126"/>
      <c r="E37" s="111"/>
      <c r="F37" s="111"/>
      <c r="G37" s="111"/>
      <c r="H37" s="111"/>
      <c r="I37" s="106" t="s">
        <v>170</v>
      </c>
      <c r="J37" s="106"/>
      <c r="K37" s="108"/>
      <c r="L37" s="106"/>
      <c r="M37" s="112">
        <v>7.6</v>
      </c>
    </row>
    <row r="38" spans="4:13" x14ac:dyDescent="0.25">
      <c r="F38" s="111"/>
      <c r="G38" s="111"/>
      <c r="H38" s="111"/>
      <c r="I38" s="106" t="s">
        <v>171</v>
      </c>
      <c r="J38" s="106"/>
      <c r="K38" s="108"/>
      <c r="L38" s="106"/>
      <c r="M38" s="107">
        <v>2</v>
      </c>
    </row>
    <row r="39" spans="4:13" x14ac:dyDescent="0.25">
      <c r="D39" s="126" t="s">
        <v>107</v>
      </c>
      <c r="E39" s="128" t="s">
        <v>108</v>
      </c>
      <c r="G39" s="110"/>
      <c r="H39" s="110"/>
      <c r="I39" s="110"/>
      <c r="J39" s="110"/>
      <c r="K39" s="104">
        <v>3190000</v>
      </c>
      <c r="L39" s="104">
        <v>10652000</v>
      </c>
      <c r="M39" s="104">
        <v>12500000</v>
      </c>
    </row>
    <row r="40" spans="4:13" ht="63.75" customHeight="1" x14ac:dyDescent="0.25">
      <c r="F40" s="150" t="s">
        <v>109</v>
      </c>
      <c r="G40" s="150"/>
      <c r="H40" s="150"/>
      <c r="I40" s="150"/>
      <c r="J40" s="126"/>
      <c r="K40" s="126"/>
      <c r="L40" s="126"/>
      <c r="M40" s="113"/>
    </row>
    <row r="41" spans="4:13" ht="24.75" customHeight="1" x14ac:dyDescent="0.25">
      <c r="G41" s="151" t="s">
        <v>159</v>
      </c>
      <c r="H41" s="151"/>
      <c r="I41" s="151"/>
      <c r="J41" s="128"/>
      <c r="K41" s="128"/>
      <c r="L41" s="128"/>
      <c r="M41" s="107"/>
    </row>
    <row r="42" spans="4:13" x14ac:dyDescent="0.25">
      <c r="H42" s="150" t="s">
        <v>172</v>
      </c>
      <c r="I42" s="150"/>
      <c r="J42" s="126"/>
      <c r="K42" s="126"/>
      <c r="L42" s="126"/>
      <c r="M42" s="107"/>
    </row>
    <row r="43" spans="4:13" x14ac:dyDescent="0.25">
      <c r="I43" s="95" t="s">
        <v>173</v>
      </c>
      <c r="K43" s="107">
        <v>1</v>
      </c>
      <c r="M43" s="107">
        <v>1</v>
      </c>
    </row>
    <row r="44" spans="4:13" ht="34.5" customHeight="1" x14ac:dyDescent="0.25">
      <c r="I44" s="95" t="s">
        <v>174</v>
      </c>
      <c r="K44" s="107" t="s">
        <v>175</v>
      </c>
      <c r="M44" s="107" t="s">
        <v>175</v>
      </c>
    </row>
    <row r="45" spans="4:13" ht="42" customHeight="1" x14ac:dyDescent="0.25">
      <c r="D45" s="126" t="s">
        <v>110</v>
      </c>
      <c r="E45" s="150" t="s">
        <v>176</v>
      </c>
      <c r="F45" s="150"/>
      <c r="G45" s="150"/>
      <c r="H45" s="150"/>
      <c r="I45" s="150"/>
      <c r="J45" s="126"/>
      <c r="K45" s="104">
        <v>4540000</v>
      </c>
      <c r="L45" s="104">
        <v>10029980</v>
      </c>
      <c r="M45" s="104">
        <v>13529980</v>
      </c>
    </row>
    <row r="46" spans="4:13" ht="52.5" customHeight="1" x14ac:dyDescent="0.25">
      <c r="F46" s="150" t="s">
        <v>214</v>
      </c>
      <c r="G46" s="150"/>
      <c r="H46" s="150"/>
      <c r="I46" s="150"/>
      <c r="J46" s="126"/>
      <c r="K46" s="126"/>
      <c r="L46" s="126"/>
      <c r="M46" s="107"/>
    </row>
    <row r="47" spans="4:13" x14ac:dyDescent="0.25">
      <c r="G47" s="128" t="s">
        <v>177</v>
      </c>
      <c r="M47" s="107"/>
    </row>
    <row r="48" spans="4:13" ht="17.25" customHeight="1" x14ac:dyDescent="0.25">
      <c r="G48" s="109"/>
      <c r="H48" s="110" t="s">
        <v>178</v>
      </c>
      <c r="M48" s="107"/>
    </row>
    <row r="49" spans="1:13" x14ac:dyDescent="0.25">
      <c r="I49" s="95" t="s">
        <v>173</v>
      </c>
      <c r="K49" s="107">
        <v>1</v>
      </c>
      <c r="M49" s="107">
        <v>1</v>
      </c>
    </row>
    <row r="50" spans="1:13" ht="51" customHeight="1" x14ac:dyDescent="0.25">
      <c r="A50" s="110"/>
      <c r="B50" s="110"/>
      <c r="C50" s="110"/>
      <c r="D50" s="110"/>
      <c r="E50" s="110"/>
      <c r="F50" s="110"/>
      <c r="G50" s="110"/>
      <c r="H50" s="110"/>
      <c r="I50" s="94" t="s">
        <v>179</v>
      </c>
      <c r="J50" s="94"/>
      <c r="K50" s="112" t="s">
        <v>180</v>
      </c>
      <c r="L50" s="94"/>
      <c r="M50" s="112" t="s">
        <v>180</v>
      </c>
    </row>
    <row r="51" spans="1:13" ht="61.5" customHeight="1" x14ac:dyDescent="0.25">
      <c r="B51" s="126"/>
      <c r="C51" s="110"/>
      <c r="D51" s="110" t="s">
        <v>113</v>
      </c>
      <c r="E51" s="150" t="s">
        <v>181</v>
      </c>
      <c r="F51" s="150"/>
      <c r="G51" s="150"/>
      <c r="H51" s="150"/>
      <c r="I51" s="150"/>
      <c r="J51" s="104">
        <v>0</v>
      </c>
      <c r="K51" s="104">
        <v>24000</v>
      </c>
      <c r="L51" s="104">
        <v>48000</v>
      </c>
      <c r="M51" s="104">
        <v>3871700</v>
      </c>
    </row>
    <row r="52" spans="1:13" ht="70.5" customHeight="1" x14ac:dyDescent="0.25">
      <c r="D52" s="126"/>
      <c r="E52" s="110"/>
      <c r="F52" s="150" t="s">
        <v>114</v>
      </c>
      <c r="G52" s="150"/>
      <c r="H52" s="150"/>
      <c r="I52" s="150"/>
      <c r="J52" s="126"/>
      <c r="K52" s="126"/>
      <c r="L52" s="126"/>
      <c r="M52" s="114"/>
    </row>
    <row r="53" spans="1:13" x14ac:dyDescent="0.25">
      <c r="F53" s="110"/>
      <c r="G53" s="151" t="s">
        <v>159</v>
      </c>
      <c r="H53" s="151"/>
      <c r="I53" s="151"/>
      <c r="J53" s="128"/>
      <c r="K53" s="128"/>
      <c r="L53" s="128"/>
      <c r="M53" s="113"/>
    </row>
    <row r="54" spans="1:13" x14ac:dyDescent="0.25">
      <c r="F54" s="115"/>
      <c r="G54" s="110"/>
      <c r="H54" s="110" t="s">
        <v>182</v>
      </c>
      <c r="I54" s="110"/>
      <c r="J54" s="110"/>
      <c r="K54" s="110"/>
      <c r="L54" s="110"/>
      <c r="M54" s="113"/>
    </row>
    <row r="55" spans="1:13" x14ac:dyDescent="0.25">
      <c r="H55" s="110"/>
      <c r="I55" s="109" t="s">
        <v>165</v>
      </c>
      <c r="J55" s="109"/>
      <c r="K55" s="116"/>
      <c r="L55" s="109"/>
      <c r="M55" s="116">
        <v>3</v>
      </c>
    </row>
    <row r="56" spans="1:13" x14ac:dyDescent="0.25">
      <c r="I56" s="95" t="s">
        <v>167</v>
      </c>
      <c r="K56" s="107"/>
      <c r="M56" s="107">
        <v>1</v>
      </c>
    </row>
    <row r="57" spans="1:13" x14ac:dyDescent="0.25">
      <c r="D57" s="126" t="s">
        <v>115</v>
      </c>
      <c r="E57" s="128" t="s">
        <v>216</v>
      </c>
      <c r="M57" s="104">
        <v>200000</v>
      </c>
    </row>
    <row r="58" spans="1:13" x14ac:dyDescent="0.25">
      <c r="F58" s="128" t="s">
        <v>116</v>
      </c>
      <c r="M58" s="107"/>
    </row>
    <row r="59" spans="1:13" x14ac:dyDescent="0.25">
      <c r="G59" s="128" t="s">
        <v>85</v>
      </c>
      <c r="M59" s="107"/>
    </row>
    <row r="60" spans="1:13" x14ac:dyDescent="0.25">
      <c r="H60" s="128" t="s">
        <v>183</v>
      </c>
      <c r="M60" s="107"/>
    </row>
    <row r="61" spans="1:13" x14ac:dyDescent="0.25">
      <c r="I61" s="95" t="s">
        <v>184</v>
      </c>
      <c r="M61" s="107">
        <v>20000</v>
      </c>
    </row>
    <row r="62" spans="1:13" x14ac:dyDescent="0.25">
      <c r="I62" s="95" t="s">
        <v>185</v>
      </c>
      <c r="M62" s="107">
        <v>10000</v>
      </c>
    </row>
    <row r="63" spans="1:13" ht="18.75" customHeight="1" x14ac:dyDescent="0.25">
      <c r="A63" s="150" t="s">
        <v>9</v>
      </c>
      <c r="B63" s="150"/>
      <c r="C63" s="150"/>
      <c r="D63" s="150"/>
      <c r="E63" s="150"/>
      <c r="F63" s="150"/>
      <c r="G63" s="150"/>
      <c r="H63" s="150"/>
      <c r="I63" s="150"/>
      <c r="J63" s="102">
        <f>+J64</f>
        <v>174982718.5</v>
      </c>
      <c r="K63" s="102">
        <f t="shared" ref="K63:M63" si="5">+K64</f>
        <v>233940039.69999999</v>
      </c>
      <c r="L63" s="102">
        <f t="shared" si="5"/>
        <v>271846651</v>
      </c>
      <c r="M63" s="102">
        <f t="shared" si="5"/>
        <v>322875635.30000001</v>
      </c>
    </row>
    <row r="64" spans="1:13" ht="16.5" customHeight="1" x14ac:dyDescent="0.25">
      <c r="B64" s="126">
        <v>1211</v>
      </c>
      <c r="C64" s="151" t="s">
        <v>186</v>
      </c>
      <c r="D64" s="151"/>
      <c r="E64" s="151"/>
      <c r="F64" s="151"/>
      <c r="G64" s="151"/>
      <c r="H64" s="151"/>
      <c r="I64" s="151"/>
      <c r="J64" s="104">
        <f t="shared" ref="J64:L64" si="6">J65+J70+J75</f>
        <v>174982718.5</v>
      </c>
      <c r="K64" s="104">
        <f t="shared" si="6"/>
        <v>233940039.69999999</v>
      </c>
      <c r="L64" s="104">
        <f t="shared" si="6"/>
        <v>271846651</v>
      </c>
      <c r="M64" s="104">
        <f>M65+M70+M75</f>
        <v>322875635.30000001</v>
      </c>
    </row>
    <row r="65" spans="1:13" x14ac:dyDescent="0.25">
      <c r="D65" s="126" t="s">
        <v>78</v>
      </c>
      <c r="E65" s="128" t="s">
        <v>79</v>
      </c>
      <c r="F65" s="126"/>
      <c r="G65" s="126"/>
      <c r="H65" s="126"/>
      <c r="I65" s="117"/>
      <c r="J65" s="118">
        <v>41603190.100000001</v>
      </c>
      <c r="K65" s="118">
        <v>99936143.799999997</v>
      </c>
      <c r="L65" s="118">
        <v>131069955.09999999</v>
      </c>
      <c r="M65" s="104">
        <v>182098939.40000001</v>
      </c>
    </row>
    <row r="66" spans="1:13" ht="30" customHeight="1" x14ac:dyDescent="0.25">
      <c r="F66" s="150" t="s">
        <v>80</v>
      </c>
      <c r="G66" s="150"/>
      <c r="H66" s="150"/>
      <c r="I66" s="150"/>
      <c r="J66" s="126"/>
      <c r="K66" s="126"/>
      <c r="L66" s="126"/>
      <c r="M66" s="107"/>
    </row>
    <row r="67" spans="1:13" x14ac:dyDescent="0.25">
      <c r="G67" s="151" t="s">
        <v>81</v>
      </c>
      <c r="H67" s="151"/>
      <c r="I67" s="151"/>
      <c r="J67" s="128"/>
      <c r="K67" s="128"/>
      <c r="L67" s="128"/>
      <c r="M67" s="107"/>
    </row>
    <row r="68" spans="1:13" x14ac:dyDescent="0.25">
      <c r="H68" s="128" t="s">
        <v>172</v>
      </c>
      <c r="M68" s="107"/>
    </row>
    <row r="69" spans="1:13" ht="49.5" x14ac:dyDescent="0.25">
      <c r="I69" s="119" t="s">
        <v>187</v>
      </c>
      <c r="J69" s="119"/>
      <c r="K69" s="119"/>
      <c r="L69" s="119"/>
      <c r="M69" s="107">
        <v>0</v>
      </c>
    </row>
    <row r="70" spans="1:13" x14ac:dyDescent="0.25">
      <c r="D70" s="126" t="s">
        <v>82</v>
      </c>
      <c r="E70" s="150" t="s">
        <v>83</v>
      </c>
      <c r="F70" s="150"/>
      <c r="G70" s="150"/>
      <c r="H70" s="150"/>
      <c r="I70" s="150"/>
      <c r="J70" s="104">
        <v>1058250</v>
      </c>
      <c r="K70" s="104">
        <v>1682617.5</v>
      </c>
      <c r="L70" s="104">
        <v>8455417.5</v>
      </c>
      <c r="M70" s="104">
        <v>8455417.5</v>
      </c>
    </row>
    <row r="71" spans="1:13" ht="31.5" customHeight="1" x14ac:dyDescent="0.25">
      <c r="F71" s="150" t="s">
        <v>188</v>
      </c>
      <c r="G71" s="150"/>
      <c r="H71" s="150"/>
      <c r="I71" s="150"/>
      <c r="J71" s="126"/>
      <c r="K71" s="126"/>
      <c r="L71" s="126"/>
      <c r="M71" s="107"/>
    </row>
    <row r="72" spans="1:13" x14ac:dyDescent="0.25">
      <c r="G72" s="128" t="s">
        <v>85</v>
      </c>
      <c r="M72" s="107"/>
    </row>
    <row r="73" spans="1:13" x14ac:dyDescent="0.25">
      <c r="H73" s="128" t="s">
        <v>172</v>
      </c>
      <c r="M73" s="107"/>
    </row>
    <row r="74" spans="1:13" x14ac:dyDescent="0.25">
      <c r="I74" s="95" t="s">
        <v>189</v>
      </c>
      <c r="J74" s="107"/>
      <c r="K74" s="107">
        <v>4</v>
      </c>
      <c r="L74" s="107"/>
      <c r="M74" s="107">
        <v>5</v>
      </c>
    </row>
    <row r="75" spans="1:13" x14ac:dyDescent="0.25">
      <c r="D75" s="126" t="s">
        <v>86</v>
      </c>
      <c r="E75" s="128" t="s">
        <v>87</v>
      </c>
      <c r="J75" s="104">
        <v>132321278.40000001</v>
      </c>
      <c r="K75" s="104">
        <v>132321278.40000001</v>
      </c>
      <c r="L75" s="104">
        <v>132321278.40000001</v>
      </c>
      <c r="M75" s="104">
        <v>132321278.40000001</v>
      </c>
    </row>
    <row r="76" spans="1:13" x14ac:dyDescent="0.25">
      <c r="F76" s="128" t="s">
        <v>87</v>
      </c>
      <c r="M76" s="107"/>
    </row>
    <row r="77" spans="1:13" x14ac:dyDescent="0.25">
      <c r="D77" s="126"/>
      <c r="E77" s="110"/>
      <c r="F77" s="110"/>
      <c r="G77" s="110" t="s">
        <v>88</v>
      </c>
      <c r="H77" s="110"/>
      <c r="I77" s="110"/>
      <c r="J77" s="110"/>
      <c r="K77" s="110"/>
      <c r="L77" s="110"/>
      <c r="M77" s="114"/>
    </row>
    <row r="78" spans="1:13" x14ac:dyDescent="0.25">
      <c r="F78" s="110"/>
      <c r="G78" s="110"/>
      <c r="H78" s="110" t="s">
        <v>172</v>
      </c>
      <c r="I78" s="110"/>
      <c r="J78" s="110"/>
      <c r="K78" s="110"/>
      <c r="L78" s="110"/>
      <c r="M78" s="113"/>
    </row>
    <row r="79" spans="1:13" ht="49.5" x14ac:dyDescent="0.25">
      <c r="G79" s="110"/>
      <c r="H79" s="110"/>
      <c r="I79" s="106" t="s">
        <v>190</v>
      </c>
      <c r="J79" s="106"/>
      <c r="K79" s="106"/>
      <c r="L79" s="106"/>
      <c r="M79" s="113"/>
    </row>
    <row r="80" spans="1:13" ht="18.75" customHeight="1" x14ac:dyDescent="0.25">
      <c r="A80" s="150" t="s">
        <v>65</v>
      </c>
      <c r="B80" s="150"/>
      <c r="C80" s="150"/>
      <c r="D80" s="150"/>
      <c r="E80" s="150"/>
      <c r="F80" s="150"/>
      <c r="G80" s="150"/>
      <c r="H80" s="150"/>
      <c r="I80" s="150"/>
      <c r="J80" s="120">
        <f>J81</f>
        <v>517317.2</v>
      </c>
      <c r="K80" s="120">
        <f t="shared" ref="K80:M80" si="7">K81</f>
        <v>517317.2</v>
      </c>
      <c r="L80" s="120">
        <f t="shared" si="7"/>
        <v>1183879.7</v>
      </c>
      <c r="M80" s="120">
        <f t="shared" si="7"/>
        <v>1183879.7</v>
      </c>
    </row>
    <row r="81" spans="2:13" x14ac:dyDescent="0.25">
      <c r="B81" s="126">
        <v>1226</v>
      </c>
      <c r="C81" s="151" t="s">
        <v>118</v>
      </c>
      <c r="D81" s="151"/>
      <c r="E81" s="151"/>
      <c r="F81" s="151"/>
      <c r="G81" s="151"/>
      <c r="H81" s="151"/>
      <c r="I81" s="151"/>
      <c r="J81" s="121">
        <f t="shared" ref="J81:L81" si="8">J82+J87</f>
        <v>517317.2</v>
      </c>
      <c r="K81" s="121">
        <f t="shared" si="8"/>
        <v>517317.2</v>
      </c>
      <c r="L81" s="121">
        <f t="shared" si="8"/>
        <v>1183879.7</v>
      </c>
      <c r="M81" s="122">
        <f>M82+M87</f>
        <v>1183879.7</v>
      </c>
    </row>
    <row r="82" spans="2:13" x14ac:dyDescent="0.25">
      <c r="D82" s="126" t="s">
        <v>121</v>
      </c>
      <c r="E82" s="128" t="s">
        <v>122</v>
      </c>
      <c r="J82" s="123">
        <v>517317.2</v>
      </c>
      <c r="K82" s="123">
        <v>517317.2</v>
      </c>
      <c r="L82" s="123">
        <v>517317.2</v>
      </c>
      <c r="M82" s="122">
        <v>517317.2</v>
      </c>
    </row>
    <row r="83" spans="2:13" x14ac:dyDescent="0.25">
      <c r="F83" s="128" t="s">
        <v>123</v>
      </c>
      <c r="M83" s="107"/>
    </row>
    <row r="84" spans="2:13" x14ac:dyDescent="0.25">
      <c r="G84" s="128" t="s">
        <v>85</v>
      </c>
      <c r="M84" s="107"/>
    </row>
    <row r="85" spans="2:13" x14ac:dyDescent="0.25">
      <c r="H85" s="128" t="s">
        <v>191</v>
      </c>
      <c r="M85" s="107"/>
    </row>
    <row r="86" spans="2:13" x14ac:dyDescent="0.25">
      <c r="I86" s="95" t="s">
        <v>189</v>
      </c>
      <c r="K86" s="107">
        <v>2</v>
      </c>
      <c r="M86" s="107">
        <v>2</v>
      </c>
    </row>
    <row r="87" spans="2:13" x14ac:dyDescent="0.25">
      <c r="D87" s="126" t="s">
        <v>124</v>
      </c>
      <c r="E87" s="110" t="s">
        <v>125</v>
      </c>
      <c r="F87" s="110"/>
      <c r="G87" s="110"/>
      <c r="H87" s="110"/>
      <c r="I87" s="110"/>
      <c r="J87" s="110"/>
      <c r="K87" s="110"/>
      <c r="L87" s="124">
        <v>666562.5</v>
      </c>
      <c r="M87" s="104">
        <v>666562.5</v>
      </c>
    </row>
    <row r="88" spans="2:13" ht="33" customHeight="1" x14ac:dyDescent="0.25">
      <c r="F88" s="150" t="s">
        <v>126</v>
      </c>
      <c r="G88" s="150"/>
      <c r="H88" s="150"/>
      <c r="I88" s="150"/>
      <c r="J88" s="126"/>
      <c r="K88" s="126"/>
      <c r="L88" s="126"/>
      <c r="M88" s="113"/>
    </row>
    <row r="89" spans="2:13" x14ac:dyDescent="0.25">
      <c r="G89" s="110" t="s">
        <v>85</v>
      </c>
      <c r="H89" s="110"/>
      <c r="I89" s="110"/>
      <c r="J89" s="110"/>
      <c r="K89" s="110"/>
      <c r="L89" s="110"/>
      <c r="M89" s="113"/>
    </row>
    <row r="90" spans="2:13" x14ac:dyDescent="0.25">
      <c r="H90" s="110" t="s">
        <v>192</v>
      </c>
      <c r="I90" s="110"/>
      <c r="J90" s="110"/>
      <c r="K90" s="110"/>
      <c r="L90" s="110"/>
      <c r="M90" s="113"/>
    </row>
    <row r="91" spans="2:13" x14ac:dyDescent="0.25">
      <c r="I91" s="95" t="s">
        <v>189</v>
      </c>
      <c r="M91" s="107">
        <v>1</v>
      </c>
    </row>
    <row r="92" spans="2:13" x14ac:dyDescent="0.25">
      <c r="M92" s="107"/>
    </row>
    <row r="93" spans="2:13" x14ac:dyDescent="0.25">
      <c r="M93" s="108"/>
    </row>
    <row r="94" spans="2:13" x14ac:dyDescent="0.25">
      <c r="D94" s="126"/>
      <c r="E94" s="150"/>
      <c r="F94" s="150"/>
      <c r="G94" s="150"/>
      <c r="H94" s="150"/>
      <c r="I94" s="150"/>
      <c r="J94" s="126"/>
      <c r="K94" s="126"/>
      <c r="L94" s="126"/>
      <c r="M94" s="125"/>
    </row>
    <row r="95" spans="2:13" x14ac:dyDescent="0.25">
      <c r="F95" s="150"/>
      <c r="G95" s="150"/>
      <c r="H95" s="150"/>
      <c r="I95" s="150"/>
      <c r="J95" s="150"/>
      <c r="K95" s="150"/>
      <c r="L95" s="150"/>
      <c r="M95" s="150"/>
    </row>
    <row r="96" spans="2:13" x14ac:dyDescent="0.25">
      <c r="G96" s="150"/>
      <c r="H96" s="150"/>
      <c r="I96" s="150"/>
      <c r="J96" s="150"/>
      <c r="K96" s="150"/>
      <c r="L96" s="150"/>
      <c r="M96" s="150"/>
    </row>
    <row r="97" spans="4:13" x14ac:dyDescent="0.25">
      <c r="H97" s="150"/>
      <c r="I97" s="150"/>
      <c r="J97" s="150"/>
      <c r="K97" s="150"/>
      <c r="L97" s="150"/>
      <c r="M97" s="150"/>
    </row>
    <row r="98" spans="4:13" x14ac:dyDescent="0.25">
      <c r="M98" s="108"/>
    </row>
    <row r="99" spans="4:13" x14ac:dyDescent="0.25">
      <c r="D99" s="126"/>
      <c r="E99" s="150"/>
      <c r="F99" s="150"/>
      <c r="G99" s="150"/>
      <c r="H99" s="150"/>
      <c r="I99" s="150"/>
      <c r="J99" s="126"/>
      <c r="K99" s="126"/>
      <c r="L99" s="126"/>
      <c r="M99" s="125"/>
    </row>
    <row r="100" spans="4:13" x14ac:dyDescent="0.25">
      <c r="F100" s="150"/>
      <c r="G100" s="150"/>
      <c r="H100" s="150"/>
      <c r="I100" s="150"/>
      <c r="J100" s="150"/>
      <c r="K100" s="150"/>
      <c r="L100" s="150"/>
      <c r="M100" s="150"/>
    </row>
    <row r="101" spans="4:13" x14ac:dyDescent="0.25">
      <c r="G101" s="150"/>
      <c r="H101" s="150"/>
      <c r="I101" s="150"/>
      <c r="J101" s="150"/>
      <c r="K101" s="150"/>
      <c r="L101" s="150"/>
      <c r="M101" s="150"/>
    </row>
    <row r="102" spans="4:13" x14ac:dyDescent="0.25">
      <c r="H102" s="150"/>
      <c r="I102" s="150"/>
      <c r="J102" s="150"/>
      <c r="K102" s="150"/>
      <c r="L102" s="150"/>
      <c r="M102" s="150"/>
    </row>
    <row r="103" spans="4:13" x14ac:dyDescent="0.25">
      <c r="M103" s="108"/>
    </row>
    <row r="104" spans="4:13" x14ac:dyDescent="0.25">
      <c r="M104" s="108"/>
    </row>
    <row r="105" spans="4:13" x14ac:dyDescent="0.25">
      <c r="I105" s="94"/>
      <c r="J105" s="94"/>
      <c r="K105" s="94"/>
      <c r="L105" s="94"/>
    </row>
    <row r="106" spans="4:13" x14ac:dyDescent="0.25">
      <c r="I106" s="94"/>
      <c r="J106" s="94"/>
      <c r="K106" s="94"/>
      <c r="L106" s="94"/>
    </row>
    <row r="107" spans="4:13" x14ac:dyDescent="0.25">
      <c r="I107" s="94"/>
      <c r="J107" s="94"/>
      <c r="K107" s="94"/>
      <c r="L107" s="94"/>
    </row>
    <row r="108" spans="4:13" x14ac:dyDescent="0.25">
      <c r="I108" s="94"/>
      <c r="J108" s="94"/>
      <c r="K108" s="94"/>
      <c r="L108" s="94"/>
    </row>
    <row r="109" spans="4:13" x14ac:dyDescent="0.25">
      <c r="I109" s="94"/>
      <c r="J109" s="94"/>
      <c r="K109" s="94"/>
      <c r="L109" s="94"/>
    </row>
    <row r="110" spans="4:13" x14ac:dyDescent="0.25">
      <c r="I110" s="94"/>
      <c r="J110" s="94"/>
      <c r="K110" s="94"/>
      <c r="L110" s="94"/>
    </row>
    <row r="111" spans="4:13" x14ac:dyDescent="0.25">
      <c r="I111" s="94"/>
      <c r="J111" s="94"/>
      <c r="K111" s="94"/>
      <c r="L111" s="94"/>
    </row>
    <row r="112" spans="4:13" x14ac:dyDescent="0.25">
      <c r="I112" s="94"/>
      <c r="J112" s="94"/>
      <c r="K112" s="94"/>
      <c r="L112" s="94"/>
    </row>
    <row r="113" s="94" customFormat="1" x14ac:dyDescent="0.25"/>
    <row r="114" s="94" customFormat="1" x14ac:dyDescent="0.25"/>
    <row r="115" s="94" customFormat="1" x14ac:dyDescent="0.25"/>
    <row r="116" s="94" customFormat="1" x14ac:dyDescent="0.25"/>
    <row r="117" s="94" customFormat="1" x14ac:dyDescent="0.25"/>
    <row r="118" s="94" customFormat="1" x14ac:dyDescent="0.25"/>
    <row r="119" s="94" customFormat="1" x14ac:dyDescent="0.25"/>
    <row r="120" s="94" customFormat="1" x14ac:dyDescent="0.25"/>
    <row r="121" s="94" customFormat="1" x14ac:dyDescent="0.25"/>
    <row r="122" s="94" customFormat="1" x14ac:dyDescent="0.25"/>
    <row r="123" s="94" customFormat="1" x14ac:dyDescent="0.25"/>
    <row r="124" s="94" customFormat="1" x14ac:dyDescent="0.25"/>
    <row r="125" s="94" customFormat="1" x14ac:dyDescent="0.25"/>
    <row r="126" s="94" customFormat="1" x14ac:dyDescent="0.25"/>
    <row r="127" s="94" customFormat="1" x14ac:dyDescent="0.25"/>
    <row r="128" s="94" customFormat="1" x14ac:dyDescent="0.25"/>
    <row r="129" s="94" customFormat="1" x14ac:dyDescent="0.25"/>
    <row r="130" s="94" customFormat="1" x14ac:dyDescent="0.25"/>
    <row r="131" s="94" customFormat="1" x14ac:dyDescent="0.25"/>
    <row r="132" s="94" customFormat="1" x14ac:dyDescent="0.25"/>
    <row r="133" s="94" customFormat="1" x14ac:dyDescent="0.25"/>
    <row r="134" s="94" customFormat="1" x14ac:dyDescent="0.25"/>
    <row r="135" s="94" customFormat="1" x14ac:dyDescent="0.25"/>
    <row r="136" s="94" customFormat="1" x14ac:dyDescent="0.25"/>
    <row r="137" s="94" customFormat="1" x14ac:dyDescent="0.25"/>
    <row r="138" s="94" customFormat="1" x14ac:dyDescent="0.25"/>
    <row r="139" s="94" customFormat="1" x14ac:dyDescent="0.25"/>
    <row r="140" s="94" customFormat="1" x14ac:dyDescent="0.25"/>
    <row r="141" s="94" customFormat="1" x14ac:dyDescent="0.25"/>
    <row r="142" s="94" customFormat="1" x14ac:dyDescent="0.25"/>
    <row r="143" s="94" customFormat="1" x14ac:dyDescent="0.25"/>
    <row r="144" s="94" customFormat="1" x14ac:dyDescent="0.25"/>
    <row r="145" s="94" customFormat="1" x14ac:dyDescent="0.25"/>
    <row r="146" s="94" customFormat="1" x14ac:dyDescent="0.25"/>
    <row r="147" s="94" customFormat="1" x14ac:dyDescent="0.25"/>
    <row r="148" s="94" customFormat="1" x14ac:dyDescent="0.25"/>
    <row r="149" s="94" customFormat="1" x14ac:dyDescent="0.25"/>
    <row r="150" s="94" customFormat="1" x14ac:dyDescent="0.25"/>
    <row r="151" s="94" customFormat="1" x14ac:dyDescent="0.25"/>
    <row r="152" s="94" customFormat="1" x14ac:dyDescent="0.25"/>
    <row r="153" s="94" customFormat="1" x14ac:dyDescent="0.25"/>
    <row r="154" s="94" customFormat="1" x14ac:dyDescent="0.25"/>
    <row r="155" s="94" customFormat="1" x14ac:dyDescent="0.25"/>
    <row r="156" s="94" customFormat="1" x14ac:dyDescent="0.25"/>
    <row r="157" s="94" customFormat="1" x14ac:dyDescent="0.25"/>
    <row r="158" s="94" customFormat="1" x14ac:dyDescent="0.25"/>
    <row r="159" s="94" customFormat="1" x14ac:dyDescent="0.25"/>
    <row r="160" s="94" customFormat="1" x14ac:dyDescent="0.25"/>
    <row r="161" s="94" customFormat="1" x14ac:dyDescent="0.25"/>
    <row r="162" s="94" customFormat="1" x14ac:dyDescent="0.25"/>
    <row r="163" s="94" customFormat="1" x14ac:dyDescent="0.25"/>
    <row r="164" s="94" customFormat="1" x14ac:dyDescent="0.25"/>
    <row r="165" s="94" customFormat="1" x14ac:dyDescent="0.25"/>
    <row r="166" s="94" customFormat="1" x14ac:dyDescent="0.25"/>
    <row r="167" s="94" customFormat="1" x14ac:dyDescent="0.25"/>
    <row r="168" s="94" customFormat="1" x14ac:dyDescent="0.25"/>
    <row r="169" s="94" customFormat="1" x14ac:dyDescent="0.25"/>
    <row r="170" s="94" customFormat="1" x14ac:dyDescent="0.25"/>
    <row r="171" s="94" customFormat="1" x14ac:dyDescent="0.25"/>
    <row r="172" s="94" customFormat="1" x14ac:dyDescent="0.25"/>
    <row r="173" s="94" customFormat="1" x14ac:dyDescent="0.25"/>
    <row r="174" s="94" customFormat="1" x14ac:dyDescent="0.25"/>
    <row r="175" s="94" customFormat="1" x14ac:dyDescent="0.25"/>
    <row r="176" s="94" customFormat="1" x14ac:dyDescent="0.25"/>
    <row r="177" s="94" customFormat="1" x14ac:dyDescent="0.25"/>
    <row r="178" s="94" customFormat="1" x14ac:dyDescent="0.25"/>
    <row r="179" s="94" customFormat="1" x14ac:dyDescent="0.25"/>
    <row r="180" s="94" customFormat="1" x14ac:dyDescent="0.25"/>
    <row r="181" s="94" customFormat="1" x14ac:dyDescent="0.25"/>
    <row r="182" s="94" customFormat="1" x14ac:dyDescent="0.25"/>
    <row r="183" s="94" customFormat="1" x14ac:dyDescent="0.25"/>
    <row r="184" s="94" customFormat="1" x14ac:dyDescent="0.25"/>
    <row r="185" s="94" customFormat="1" x14ac:dyDescent="0.25"/>
    <row r="186" s="94" customFormat="1" x14ac:dyDescent="0.25"/>
    <row r="187" s="94" customFormat="1" x14ac:dyDescent="0.25"/>
    <row r="188" s="94" customFormat="1" x14ac:dyDescent="0.25"/>
    <row r="189" s="94" customFormat="1" x14ac:dyDescent="0.25"/>
    <row r="190" s="94" customFormat="1" x14ac:dyDescent="0.25"/>
    <row r="191" s="94" customFormat="1" x14ac:dyDescent="0.25"/>
    <row r="192" s="94" customFormat="1" x14ac:dyDescent="0.25"/>
    <row r="193" s="94" customFormat="1" x14ac:dyDescent="0.25"/>
    <row r="194" s="94" customFormat="1" x14ac:dyDescent="0.25"/>
    <row r="195" s="94" customFormat="1" x14ac:dyDescent="0.25"/>
    <row r="196" s="94" customFormat="1" x14ac:dyDescent="0.25"/>
    <row r="197" s="94" customFormat="1" x14ac:dyDescent="0.25"/>
    <row r="198" s="94" customFormat="1" x14ac:dyDescent="0.25"/>
    <row r="199" s="94" customFormat="1" x14ac:dyDescent="0.25"/>
    <row r="200" s="94" customFormat="1" x14ac:dyDescent="0.25"/>
    <row r="201" s="94" customFormat="1" x14ac:dyDescent="0.25"/>
    <row r="202" s="94" customFormat="1" x14ac:dyDescent="0.25"/>
    <row r="203" s="94" customFormat="1" x14ac:dyDescent="0.25"/>
    <row r="204" s="94" customFormat="1" x14ac:dyDescent="0.25"/>
    <row r="205" s="94" customFormat="1" x14ac:dyDescent="0.25"/>
    <row r="206" s="94" customFormat="1" x14ac:dyDescent="0.25"/>
    <row r="207" s="94" customFormat="1" x14ac:dyDescent="0.25"/>
    <row r="208" s="94" customFormat="1" x14ac:dyDescent="0.25"/>
    <row r="209" s="94" customFormat="1" x14ac:dyDescent="0.25"/>
    <row r="210" s="94" customFormat="1" x14ac:dyDescent="0.25"/>
    <row r="211" s="94" customFormat="1" x14ac:dyDescent="0.25"/>
    <row r="212" s="94" customFormat="1" x14ac:dyDescent="0.25"/>
    <row r="213" s="94" customFormat="1" x14ac:dyDescent="0.25"/>
    <row r="214" s="94" customFormat="1" x14ac:dyDescent="0.25"/>
    <row r="215" s="94" customFormat="1" x14ac:dyDescent="0.25"/>
    <row r="216" s="94" customFormat="1" x14ac:dyDescent="0.25"/>
    <row r="217" s="94" customFormat="1" x14ac:dyDescent="0.25"/>
    <row r="218" s="94" customFormat="1" x14ac:dyDescent="0.25"/>
    <row r="219" s="94" customFormat="1" x14ac:dyDescent="0.25"/>
    <row r="220" s="94" customFormat="1" x14ac:dyDescent="0.25"/>
    <row r="221" s="94" customFormat="1" x14ac:dyDescent="0.25"/>
    <row r="222" s="94" customFormat="1" x14ac:dyDescent="0.25"/>
    <row r="223" s="94" customFormat="1" x14ac:dyDescent="0.25"/>
    <row r="224" s="94" customFormat="1" x14ac:dyDescent="0.25"/>
    <row r="225" s="94" customFormat="1" x14ac:dyDescent="0.25"/>
    <row r="226" s="94" customFormat="1" x14ac:dyDescent="0.25"/>
    <row r="227" s="94" customFormat="1" x14ac:dyDescent="0.25"/>
    <row r="228" s="94" customFormat="1" x14ac:dyDescent="0.25"/>
    <row r="229" s="94" customFormat="1" x14ac:dyDescent="0.25"/>
    <row r="230" s="94" customFormat="1" x14ac:dyDescent="0.25"/>
    <row r="231" s="94" customFormat="1" x14ac:dyDescent="0.25"/>
    <row r="232" s="94" customFormat="1" x14ac:dyDescent="0.25"/>
    <row r="233" s="94" customFormat="1" x14ac:dyDescent="0.25"/>
    <row r="234" s="94" customFormat="1" x14ac:dyDescent="0.25"/>
    <row r="235" s="94" customFormat="1" x14ac:dyDescent="0.25"/>
    <row r="236" s="94" customFormat="1" x14ac:dyDescent="0.25"/>
    <row r="237" s="94" customFormat="1" x14ac:dyDescent="0.25"/>
    <row r="238" s="94" customFormat="1" x14ac:dyDescent="0.25"/>
    <row r="239" s="94" customFormat="1" x14ac:dyDescent="0.25"/>
    <row r="240" s="94" customFormat="1" x14ac:dyDescent="0.25"/>
    <row r="241" s="94" customFormat="1" x14ac:dyDescent="0.25"/>
    <row r="242" s="94" customFormat="1" x14ac:dyDescent="0.25"/>
    <row r="243" s="94" customFormat="1" x14ac:dyDescent="0.25"/>
    <row r="244" s="94" customFormat="1" x14ac:dyDescent="0.25"/>
    <row r="245" s="94" customFormat="1" x14ac:dyDescent="0.25"/>
    <row r="246" s="94" customFormat="1" x14ac:dyDescent="0.25"/>
    <row r="247" s="94" customFormat="1" x14ac:dyDescent="0.25"/>
    <row r="248" s="94" customFormat="1" x14ac:dyDescent="0.25"/>
    <row r="249" s="94" customFormat="1" x14ac:dyDescent="0.25"/>
    <row r="250" s="94" customFormat="1" x14ac:dyDescent="0.25"/>
    <row r="251" s="94" customFormat="1" x14ac:dyDescent="0.25"/>
    <row r="252" s="94" customFormat="1" x14ac:dyDescent="0.25"/>
    <row r="253" s="94" customFormat="1" x14ac:dyDescent="0.25"/>
    <row r="254" s="94" customFormat="1" x14ac:dyDescent="0.25"/>
    <row r="255" s="94" customFormat="1" x14ac:dyDescent="0.25"/>
    <row r="256" s="94" customFormat="1" x14ac:dyDescent="0.25"/>
    <row r="257" s="94" customFormat="1" x14ac:dyDescent="0.25"/>
    <row r="258" s="94" customFormat="1" x14ac:dyDescent="0.25"/>
    <row r="259" s="94" customFormat="1" x14ac:dyDescent="0.25"/>
    <row r="260" s="94" customFormat="1" x14ac:dyDescent="0.25"/>
    <row r="261" s="94" customFormat="1" x14ac:dyDescent="0.25"/>
    <row r="262" s="94" customFormat="1" x14ac:dyDescent="0.25"/>
    <row r="263" s="94" customFormat="1" x14ac:dyDescent="0.25"/>
    <row r="264" s="94" customFormat="1" x14ac:dyDescent="0.25"/>
    <row r="265" s="94" customFormat="1" x14ac:dyDescent="0.25"/>
    <row r="266" s="94" customFormat="1" x14ac:dyDescent="0.25"/>
    <row r="267" s="94" customFormat="1" x14ac:dyDescent="0.25"/>
    <row r="268" s="94" customFormat="1" x14ac:dyDescent="0.25"/>
    <row r="269" s="94" customFormat="1" x14ac:dyDescent="0.25"/>
    <row r="270" s="94" customFormat="1" x14ac:dyDescent="0.25"/>
    <row r="271" s="94" customFormat="1" x14ac:dyDescent="0.25"/>
    <row r="272" s="94" customFormat="1" x14ac:dyDescent="0.25"/>
    <row r="273" s="94" customFormat="1" x14ac:dyDescent="0.25"/>
    <row r="274" s="94" customFormat="1" x14ac:dyDescent="0.25"/>
    <row r="275" s="94" customFormat="1" x14ac:dyDescent="0.25"/>
    <row r="276" s="94" customFormat="1" x14ac:dyDescent="0.25"/>
    <row r="277" s="94" customFormat="1" x14ac:dyDescent="0.25"/>
    <row r="278" s="94" customFormat="1" x14ac:dyDescent="0.25"/>
    <row r="279" s="94" customFormat="1" x14ac:dyDescent="0.25"/>
    <row r="280" s="94" customFormat="1" x14ac:dyDescent="0.25"/>
    <row r="281" s="94" customFormat="1" x14ac:dyDescent="0.25"/>
    <row r="282" s="94" customFormat="1" x14ac:dyDescent="0.25"/>
    <row r="283" s="94" customFormat="1" x14ac:dyDescent="0.25"/>
    <row r="284" s="94" customFormat="1" x14ac:dyDescent="0.25"/>
    <row r="285" s="94" customFormat="1" x14ac:dyDescent="0.25"/>
    <row r="286" s="94" customFormat="1" x14ac:dyDescent="0.25"/>
    <row r="287" s="94" customFormat="1" x14ac:dyDescent="0.25"/>
    <row r="288" s="94" customFormat="1" x14ac:dyDescent="0.25"/>
    <row r="289" s="94" customFormat="1" x14ac:dyDescent="0.25"/>
    <row r="290" s="94" customFormat="1" x14ac:dyDescent="0.25"/>
    <row r="291" s="94" customFormat="1" x14ac:dyDescent="0.25"/>
    <row r="292" s="94" customFormat="1" x14ac:dyDescent="0.25"/>
    <row r="293" s="94" customFormat="1" x14ac:dyDescent="0.25"/>
    <row r="294" s="94" customFormat="1" x14ac:dyDescent="0.25"/>
    <row r="295" s="94" customFormat="1" x14ac:dyDescent="0.25"/>
    <row r="296" s="94" customFormat="1" x14ac:dyDescent="0.25"/>
    <row r="297" s="94" customFormat="1" x14ac:dyDescent="0.25"/>
    <row r="298" s="94" customFormat="1" x14ac:dyDescent="0.25"/>
    <row r="299" s="94" customFormat="1" x14ac:dyDescent="0.25"/>
    <row r="300" s="94" customFormat="1" x14ac:dyDescent="0.25"/>
    <row r="301" s="94" customFormat="1" x14ac:dyDescent="0.25"/>
    <row r="302" s="94" customFormat="1" x14ac:dyDescent="0.25"/>
    <row r="303" s="94" customFormat="1" x14ac:dyDescent="0.25"/>
    <row r="304" s="94" customFormat="1" x14ac:dyDescent="0.25"/>
    <row r="305" s="94" customFormat="1" x14ac:dyDescent="0.25"/>
    <row r="306" s="94" customFormat="1" x14ac:dyDescent="0.25"/>
    <row r="307" s="94" customFormat="1" x14ac:dyDescent="0.25"/>
    <row r="308" s="94" customFormat="1" x14ac:dyDescent="0.25"/>
    <row r="309" s="94" customFormat="1" x14ac:dyDescent="0.25"/>
    <row r="310" s="94" customFormat="1" x14ac:dyDescent="0.25"/>
    <row r="311" s="94" customFormat="1" x14ac:dyDescent="0.25"/>
    <row r="312" s="94" customFormat="1" x14ac:dyDescent="0.25"/>
    <row r="313" s="94" customFormat="1" x14ac:dyDescent="0.25"/>
    <row r="314" s="94" customFormat="1" x14ac:dyDescent="0.25"/>
    <row r="315" s="94" customFormat="1" x14ac:dyDescent="0.25"/>
    <row r="316" s="94" customFormat="1" x14ac:dyDescent="0.25"/>
    <row r="317" s="94" customFormat="1" x14ac:dyDescent="0.25"/>
    <row r="318" s="94" customFormat="1" x14ac:dyDescent="0.25"/>
    <row r="319" s="94" customFormat="1" x14ac:dyDescent="0.25"/>
    <row r="320" s="94" customFormat="1" x14ac:dyDescent="0.25"/>
    <row r="321" s="94" customFormat="1" x14ac:dyDescent="0.25"/>
    <row r="322" s="94" customFormat="1" x14ac:dyDescent="0.25"/>
    <row r="323" s="94" customFormat="1" x14ac:dyDescent="0.25"/>
    <row r="324" s="94" customFormat="1" x14ac:dyDescent="0.25"/>
    <row r="325" s="94" customFormat="1" x14ac:dyDescent="0.25"/>
    <row r="326" s="94" customFormat="1" x14ac:dyDescent="0.25"/>
    <row r="327" s="94" customFormat="1" x14ac:dyDescent="0.25"/>
    <row r="328" s="94" customFormat="1" x14ac:dyDescent="0.25"/>
    <row r="329" s="94" customFormat="1" x14ac:dyDescent="0.25"/>
    <row r="330" s="94" customFormat="1" x14ac:dyDescent="0.25"/>
    <row r="331" s="94" customFormat="1" x14ac:dyDescent="0.25"/>
    <row r="332" s="94" customFormat="1" x14ac:dyDescent="0.25"/>
    <row r="333" s="94" customFormat="1" x14ac:dyDescent="0.25"/>
    <row r="334" s="94" customFormat="1" x14ac:dyDescent="0.25"/>
    <row r="335" s="94" customFormat="1" x14ac:dyDescent="0.25"/>
    <row r="336" s="94" customFormat="1" x14ac:dyDescent="0.25"/>
    <row r="337" s="94" customFormat="1" x14ac:dyDescent="0.25"/>
    <row r="338" s="94" customFormat="1" x14ac:dyDescent="0.25"/>
    <row r="339" s="94" customFormat="1" x14ac:dyDescent="0.25"/>
    <row r="340" s="94" customFormat="1" x14ac:dyDescent="0.25"/>
    <row r="341" s="94" customFormat="1" x14ac:dyDescent="0.25"/>
    <row r="342" s="94" customFormat="1" x14ac:dyDescent="0.25"/>
    <row r="343" s="94" customFormat="1" x14ac:dyDescent="0.25"/>
    <row r="344" s="94" customFormat="1" x14ac:dyDescent="0.25"/>
    <row r="345" s="94" customFormat="1" x14ac:dyDescent="0.25"/>
    <row r="346" s="94" customFormat="1" x14ac:dyDescent="0.25"/>
    <row r="347" s="94" customFormat="1" x14ac:dyDescent="0.25"/>
    <row r="348" s="94" customFormat="1" x14ac:dyDescent="0.25"/>
    <row r="349" s="94" customFormat="1" x14ac:dyDescent="0.25"/>
    <row r="350" s="94" customFormat="1" x14ac:dyDescent="0.25"/>
    <row r="351" s="94" customFormat="1" x14ac:dyDescent="0.25"/>
    <row r="352" s="94" customFormat="1" x14ac:dyDescent="0.25"/>
    <row r="353" s="94" customFormat="1" x14ac:dyDescent="0.25"/>
    <row r="354" s="94" customFormat="1" x14ac:dyDescent="0.25"/>
    <row r="355" s="94" customFormat="1" x14ac:dyDescent="0.25"/>
    <row r="356" s="94" customFormat="1" x14ac:dyDescent="0.25"/>
    <row r="357" s="94" customFormat="1" x14ac:dyDescent="0.25"/>
    <row r="358" s="94" customFormat="1" x14ac:dyDescent="0.25"/>
    <row r="359" s="94" customFormat="1" x14ac:dyDescent="0.25"/>
    <row r="360" s="94" customFormat="1" x14ac:dyDescent="0.25"/>
    <row r="361" s="94" customFormat="1" x14ac:dyDescent="0.25"/>
    <row r="362" s="94" customFormat="1" x14ac:dyDescent="0.25"/>
    <row r="363" s="94" customFormat="1" x14ac:dyDescent="0.25"/>
    <row r="364" s="94" customFormat="1" x14ac:dyDescent="0.25"/>
    <row r="365" s="94" customFormat="1" x14ac:dyDescent="0.25"/>
    <row r="366" s="94" customFormat="1" x14ac:dyDescent="0.25"/>
    <row r="367" s="94" customFormat="1" x14ac:dyDescent="0.25"/>
    <row r="368" s="94" customFormat="1" x14ac:dyDescent="0.25"/>
    <row r="369" s="94" customFormat="1" x14ac:dyDescent="0.25"/>
    <row r="370" s="94" customFormat="1" x14ac:dyDescent="0.25"/>
    <row r="371" s="94" customFormat="1" x14ac:dyDescent="0.25"/>
    <row r="372" s="94" customFormat="1" x14ac:dyDescent="0.25"/>
    <row r="373" s="94" customFormat="1" x14ac:dyDescent="0.25"/>
    <row r="374" s="94" customFormat="1" x14ac:dyDescent="0.25"/>
    <row r="375" s="94" customFormat="1" x14ac:dyDescent="0.25"/>
    <row r="376" s="94" customFormat="1" x14ac:dyDescent="0.25"/>
    <row r="377" s="94" customFormat="1" x14ac:dyDescent="0.25"/>
    <row r="378" s="94" customFormat="1" x14ac:dyDescent="0.25"/>
    <row r="379" s="94" customFormat="1" x14ac:dyDescent="0.25"/>
    <row r="380" s="94" customFormat="1" x14ac:dyDescent="0.25"/>
    <row r="381" s="94" customFormat="1" x14ac:dyDescent="0.25"/>
    <row r="382" s="94" customFormat="1" x14ac:dyDescent="0.25"/>
    <row r="383" s="94" customFormat="1" x14ac:dyDescent="0.25"/>
    <row r="384" s="94" customFormat="1" x14ac:dyDescent="0.25"/>
    <row r="385" s="94" customFormat="1" x14ac:dyDescent="0.25"/>
    <row r="386" s="94" customFormat="1" x14ac:dyDescent="0.25"/>
    <row r="387" s="94" customFormat="1" x14ac:dyDescent="0.25"/>
    <row r="388" s="94" customFormat="1" x14ac:dyDescent="0.25"/>
    <row r="389" s="94" customFormat="1" x14ac:dyDescent="0.25"/>
    <row r="390" s="94" customFormat="1" x14ac:dyDescent="0.25"/>
    <row r="391" s="94" customFormat="1" x14ac:dyDescent="0.25"/>
    <row r="392" s="94" customFormat="1" x14ac:dyDescent="0.25"/>
    <row r="393" s="94" customFormat="1" x14ac:dyDescent="0.25"/>
    <row r="394" s="94" customFormat="1" x14ac:dyDescent="0.25"/>
    <row r="395" s="94" customFormat="1" x14ac:dyDescent="0.25"/>
    <row r="396" s="94" customFormat="1" x14ac:dyDescent="0.25"/>
    <row r="397" s="94" customFormat="1" x14ac:dyDescent="0.25"/>
    <row r="398" s="94" customFormat="1" x14ac:dyDescent="0.25"/>
    <row r="399" s="94" customFormat="1" x14ac:dyDescent="0.25"/>
    <row r="400" s="94" customFormat="1" x14ac:dyDescent="0.25"/>
    <row r="401" s="94" customFormat="1" x14ac:dyDescent="0.25"/>
    <row r="402" s="94" customFormat="1" x14ac:dyDescent="0.25"/>
    <row r="403" s="94" customFormat="1" x14ac:dyDescent="0.25"/>
    <row r="404" s="94" customFormat="1" x14ac:dyDescent="0.25"/>
    <row r="405" s="94" customFormat="1" x14ac:dyDescent="0.25"/>
    <row r="406" s="94" customFormat="1" x14ac:dyDescent="0.25"/>
    <row r="407" s="94" customFormat="1" x14ac:dyDescent="0.25"/>
    <row r="408" s="94" customFormat="1" x14ac:dyDescent="0.25"/>
    <row r="409" s="94" customFormat="1" x14ac:dyDescent="0.25"/>
    <row r="410" s="94" customFormat="1" x14ac:dyDescent="0.25"/>
    <row r="411" s="94" customFormat="1" x14ac:dyDescent="0.25"/>
    <row r="412" s="94" customFormat="1" x14ac:dyDescent="0.25"/>
    <row r="413" s="94" customFormat="1" x14ac:dyDescent="0.25"/>
    <row r="414" s="94" customFormat="1" x14ac:dyDescent="0.25"/>
    <row r="415" s="94" customFormat="1" x14ac:dyDescent="0.25"/>
    <row r="416" s="94" customFormat="1" x14ac:dyDescent="0.25"/>
    <row r="417" s="94" customFormat="1" x14ac:dyDescent="0.25"/>
    <row r="418" s="94" customFormat="1" x14ac:dyDescent="0.25"/>
    <row r="419" s="94" customFormat="1" x14ac:dyDescent="0.25"/>
    <row r="420" s="94" customFormat="1" x14ac:dyDescent="0.25"/>
    <row r="421" s="94" customFormat="1" x14ac:dyDescent="0.25"/>
    <row r="422" s="94" customFormat="1" x14ac:dyDescent="0.25"/>
    <row r="423" s="94" customFormat="1" x14ac:dyDescent="0.25"/>
    <row r="424" s="94" customFormat="1" x14ac:dyDescent="0.25"/>
    <row r="425" s="94" customFormat="1" x14ac:dyDescent="0.25"/>
    <row r="426" s="94" customFormat="1" x14ac:dyDescent="0.25"/>
    <row r="427" s="94" customFormat="1" x14ac:dyDescent="0.25"/>
    <row r="428" s="94" customFormat="1" x14ac:dyDescent="0.25"/>
    <row r="429" s="94" customFormat="1" x14ac:dyDescent="0.25"/>
    <row r="430" s="94" customFormat="1" x14ac:dyDescent="0.25"/>
    <row r="431" s="94" customFormat="1" x14ac:dyDescent="0.25"/>
    <row r="432" s="94" customFormat="1" x14ac:dyDescent="0.25"/>
    <row r="433" s="94" customFormat="1" x14ac:dyDescent="0.25"/>
    <row r="434" s="94" customFormat="1" x14ac:dyDescent="0.25"/>
    <row r="435" s="94" customFormat="1" x14ac:dyDescent="0.25"/>
    <row r="436" s="94" customFormat="1" x14ac:dyDescent="0.25"/>
    <row r="437" s="94" customFormat="1" x14ac:dyDescent="0.25"/>
    <row r="438" s="94" customFormat="1" x14ac:dyDescent="0.25"/>
    <row r="439" s="94" customFormat="1" x14ac:dyDescent="0.25"/>
    <row r="440" s="94" customFormat="1" x14ac:dyDescent="0.25"/>
    <row r="441" s="94" customFormat="1" x14ac:dyDescent="0.25"/>
    <row r="442" s="94" customFormat="1" x14ac:dyDescent="0.25"/>
    <row r="443" s="94" customFormat="1" x14ac:dyDescent="0.25"/>
    <row r="444" s="94" customFormat="1" x14ac:dyDescent="0.25"/>
    <row r="445" s="94" customFormat="1" x14ac:dyDescent="0.25"/>
    <row r="446" s="94" customFormat="1" x14ac:dyDescent="0.25"/>
    <row r="447" s="94" customFormat="1" x14ac:dyDescent="0.25"/>
    <row r="448" s="94" customFormat="1" x14ac:dyDescent="0.25"/>
    <row r="449" s="94" customFormat="1" x14ac:dyDescent="0.25"/>
    <row r="450" s="94" customFormat="1" x14ac:dyDescent="0.25"/>
    <row r="451" s="94" customFormat="1" x14ac:dyDescent="0.25"/>
    <row r="452" s="94" customFormat="1" x14ac:dyDescent="0.25"/>
    <row r="453" s="94" customFormat="1" x14ac:dyDescent="0.25"/>
    <row r="454" s="94" customFormat="1" x14ac:dyDescent="0.25"/>
    <row r="455" s="94" customFormat="1" x14ac:dyDescent="0.25"/>
    <row r="456" s="94" customFormat="1" x14ac:dyDescent="0.25"/>
    <row r="457" s="94" customFormat="1" x14ac:dyDescent="0.25"/>
    <row r="458" s="94" customFormat="1" x14ac:dyDescent="0.25"/>
    <row r="459" s="94" customFormat="1" x14ac:dyDescent="0.25"/>
    <row r="460" s="94" customFormat="1" x14ac:dyDescent="0.25"/>
    <row r="461" s="94" customFormat="1" x14ac:dyDescent="0.25"/>
    <row r="462" s="94" customFormat="1" x14ac:dyDescent="0.25"/>
    <row r="463" s="94" customFormat="1" x14ac:dyDescent="0.25"/>
    <row r="464" s="94" customFormat="1" x14ac:dyDescent="0.25"/>
    <row r="465" s="94" customFormat="1" x14ac:dyDescent="0.25"/>
    <row r="466" s="94" customFormat="1" x14ac:dyDescent="0.25"/>
    <row r="467" s="94" customFormat="1" x14ac:dyDescent="0.25"/>
    <row r="468" s="94" customFormat="1" x14ac:dyDescent="0.25"/>
    <row r="469" s="94" customFormat="1" x14ac:dyDescent="0.25"/>
    <row r="470" s="94" customFormat="1" x14ac:dyDescent="0.25"/>
    <row r="471" s="94" customFormat="1" x14ac:dyDescent="0.25"/>
    <row r="472" s="94" customFormat="1" x14ac:dyDescent="0.25"/>
    <row r="473" s="94" customFormat="1" x14ac:dyDescent="0.25"/>
    <row r="474" s="94" customFormat="1" x14ac:dyDescent="0.25"/>
    <row r="475" s="94" customFormat="1" x14ac:dyDescent="0.25"/>
    <row r="476" s="94" customFormat="1" x14ac:dyDescent="0.25"/>
    <row r="477" s="94" customFormat="1" x14ac:dyDescent="0.25"/>
    <row r="478" s="94" customFormat="1" x14ac:dyDescent="0.25"/>
    <row r="479" s="94" customFormat="1" x14ac:dyDescent="0.25"/>
    <row r="480" s="94" customFormat="1" x14ac:dyDescent="0.25"/>
    <row r="481" s="94" customFormat="1" x14ac:dyDescent="0.25"/>
    <row r="482" s="94" customFormat="1" x14ac:dyDescent="0.25"/>
    <row r="483" s="94" customFormat="1" x14ac:dyDescent="0.25"/>
    <row r="484" s="94" customFormat="1" x14ac:dyDescent="0.25"/>
    <row r="485" s="94" customFormat="1" x14ac:dyDescent="0.25"/>
    <row r="486" s="94" customFormat="1" x14ac:dyDescent="0.25"/>
    <row r="487" s="94" customFormat="1" x14ac:dyDescent="0.25"/>
    <row r="488" s="94" customFormat="1" x14ac:dyDescent="0.25"/>
    <row r="489" s="94" customFormat="1" x14ac:dyDescent="0.25"/>
    <row r="490" s="94" customFormat="1" x14ac:dyDescent="0.25"/>
    <row r="491" s="94" customFormat="1" x14ac:dyDescent="0.25"/>
    <row r="492" s="94" customFormat="1" x14ac:dyDescent="0.25"/>
    <row r="493" s="94" customFormat="1" x14ac:dyDescent="0.25"/>
    <row r="494" s="94" customFormat="1" x14ac:dyDescent="0.25"/>
    <row r="495" s="94" customFormat="1" x14ac:dyDescent="0.25"/>
    <row r="496" s="94" customFormat="1" x14ac:dyDescent="0.25"/>
    <row r="497" s="94" customFormat="1" x14ac:dyDescent="0.25"/>
    <row r="498" s="94" customFormat="1" x14ac:dyDescent="0.25"/>
    <row r="499" s="94" customFormat="1" x14ac:dyDescent="0.25"/>
    <row r="500" s="94" customFormat="1" x14ac:dyDescent="0.25"/>
    <row r="501" s="94" customFormat="1" x14ac:dyDescent="0.25"/>
    <row r="502" s="94" customFormat="1" x14ac:dyDescent="0.25"/>
    <row r="503" s="94" customFormat="1" x14ac:dyDescent="0.25"/>
    <row r="504" s="94" customFormat="1" x14ac:dyDescent="0.25"/>
    <row r="505" s="94" customFormat="1" x14ac:dyDescent="0.25"/>
    <row r="506" s="94" customFormat="1" x14ac:dyDescent="0.25"/>
    <row r="507" s="94" customFormat="1" x14ac:dyDescent="0.25"/>
    <row r="508" s="94" customFormat="1" x14ac:dyDescent="0.25"/>
    <row r="509" s="94" customFormat="1" x14ac:dyDescent="0.25"/>
    <row r="510" s="94" customFormat="1" x14ac:dyDescent="0.25"/>
    <row r="511" s="94" customFormat="1" x14ac:dyDescent="0.25"/>
    <row r="512" s="94" customFormat="1" x14ac:dyDescent="0.25"/>
    <row r="513" s="94" customFormat="1" x14ac:dyDescent="0.25"/>
    <row r="514" s="94" customFormat="1" x14ac:dyDescent="0.25"/>
    <row r="515" s="94" customFormat="1" x14ac:dyDescent="0.25"/>
    <row r="516" s="94" customFormat="1" x14ac:dyDescent="0.25"/>
    <row r="517" s="94" customFormat="1" x14ac:dyDescent="0.25"/>
    <row r="518" s="94" customFormat="1" x14ac:dyDescent="0.25"/>
    <row r="519" s="94" customFormat="1" x14ac:dyDescent="0.25"/>
    <row r="520" s="94" customFormat="1" x14ac:dyDescent="0.25"/>
    <row r="521" s="94" customFormat="1" x14ac:dyDescent="0.25"/>
    <row r="522" s="94" customFormat="1" x14ac:dyDescent="0.25"/>
    <row r="523" s="94" customFormat="1" x14ac:dyDescent="0.25"/>
    <row r="524" s="94" customFormat="1" x14ac:dyDescent="0.25"/>
    <row r="525" s="94" customFormat="1" x14ac:dyDescent="0.25"/>
    <row r="526" s="94" customFormat="1" x14ac:dyDescent="0.25"/>
    <row r="527" s="94" customFormat="1" x14ac:dyDescent="0.25"/>
    <row r="528" s="94" customFormat="1" x14ac:dyDescent="0.25"/>
    <row r="529" s="94" customFormat="1" x14ac:dyDescent="0.25"/>
    <row r="530" s="94" customFormat="1" x14ac:dyDescent="0.25"/>
    <row r="531" s="94" customFormat="1" x14ac:dyDescent="0.25"/>
    <row r="532" s="94" customFormat="1" x14ac:dyDescent="0.25"/>
    <row r="533" s="94" customFormat="1" x14ac:dyDescent="0.25"/>
    <row r="534" s="94" customFormat="1" x14ac:dyDescent="0.25"/>
    <row r="535" s="94" customFormat="1" x14ac:dyDescent="0.25"/>
    <row r="536" s="94" customFormat="1" x14ac:dyDescent="0.25"/>
    <row r="537" s="94" customFormat="1" x14ac:dyDescent="0.25"/>
    <row r="538" s="94" customFormat="1" x14ac:dyDescent="0.25"/>
    <row r="539" s="94" customFormat="1" x14ac:dyDescent="0.25"/>
    <row r="540" s="94" customFormat="1" x14ac:dyDescent="0.25"/>
    <row r="541" s="94" customFormat="1" x14ac:dyDescent="0.25"/>
    <row r="542" s="94" customFormat="1" x14ac:dyDescent="0.25"/>
    <row r="543" s="94" customFormat="1" x14ac:dyDescent="0.25"/>
    <row r="544" s="94" customFormat="1" x14ac:dyDescent="0.25"/>
    <row r="545" s="94" customFormat="1" x14ac:dyDescent="0.25"/>
    <row r="546" s="94" customFormat="1" x14ac:dyDescent="0.25"/>
    <row r="547" s="94" customFormat="1" x14ac:dyDescent="0.25"/>
    <row r="548" s="94" customFormat="1" x14ac:dyDescent="0.25"/>
    <row r="549" s="94" customFormat="1" x14ac:dyDescent="0.25"/>
    <row r="550" s="94" customFormat="1" x14ac:dyDescent="0.25"/>
    <row r="551" s="94" customFormat="1" x14ac:dyDescent="0.25"/>
    <row r="552" s="94" customFormat="1" x14ac:dyDescent="0.25"/>
    <row r="553" s="94" customFormat="1" x14ac:dyDescent="0.25"/>
    <row r="554" s="94" customFormat="1" x14ac:dyDescent="0.25"/>
    <row r="555" s="94" customFormat="1" x14ac:dyDescent="0.25"/>
    <row r="556" s="94" customFormat="1" x14ac:dyDescent="0.25"/>
    <row r="557" s="94" customFormat="1" x14ac:dyDescent="0.25"/>
    <row r="558" s="94" customFormat="1" x14ac:dyDescent="0.25"/>
    <row r="559" s="94" customFormat="1" x14ac:dyDescent="0.25"/>
    <row r="560" s="94" customFormat="1" x14ac:dyDescent="0.25"/>
    <row r="561" s="94" customFormat="1" x14ac:dyDescent="0.25"/>
    <row r="562" s="94" customFormat="1" x14ac:dyDescent="0.25"/>
    <row r="563" s="94" customFormat="1" x14ac:dyDescent="0.25"/>
    <row r="564" s="94" customFormat="1" x14ac:dyDescent="0.25"/>
    <row r="565" s="94" customFormat="1" x14ac:dyDescent="0.25"/>
    <row r="566" s="94" customFormat="1" x14ac:dyDescent="0.25"/>
    <row r="567" s="94" customFormat="1" x14ac:dyDescent="0.25"/>
    <row r="568" s="94" customFormat="1" x14ac:dyDescent="0.25"/>
    <row r="569" s="94" customFormat="1" x14ac:dyDescent="0.25"/>
    <row r="570" s="94" customFormat="1" x14ac:dyDescent="0.25"/>
    <row r="571" s="94" customFormat="1" x14ac:dyDescent="0.25"/>
    <row r="572" s="94" customFormat="1" x14ac:dyDescent="0.25"/>
    <row r="573" s="94" customFormat="1" x14ac:dyDescent="0.25"/>
    <row r="574" s="94" customFormat="1" x14ac:dyDescent="0.25"/>
    <row r="575" s="94" customFormat="1" x14ac:dyDescent="0.25"/>
    <row r="576" s="94" customFormat="1" x14ac:dyDescent="0.25"/>
    <row r="577" s="94" customFormat="1" x14ac:dyDescent="0.25"/>
    <row r="578" s="94" customFormat="1" x14ac:dyDescent="0.25"/>
    <row r="579" s="94" customFormat="1" x14ac:dyDescent="0.25"/>
    <row r="580" s="94" customFormat="1" x14ac:dyDescent="0.25"/>
    <row r="581" s="94" customFormat="1" x14ac:dyDescent="0.25"/>
    <row r="582" s="94" customFormat="1" x14ac:dyDescent="0.25"/>
    <row r="583" s="94" customFormat="1" x14ac:dyDescent="0.25"/>
    <row r="584" s="94" customFormat="1" x14ac:dyDescent="0.25"/>
    <row r="585" s="94" customFormat="1" x14ac:dyDescent="0.25"/>
    <row r="586" s="94" customFormat="1" x14ac:dyDescent="0.25"/>
    <row r="587" s="94" customFormat="1" x14ac:dyDescent="0.25"/>
    <row r="588" s="94" customFormat="1" x14ac:dyDescent="0.25"/>
    <row r="589" s="94" customFormat="1" x14ac:dyDescent="0.25"/>
    <row r="590" s="94" customFormat="1" x14ac:dyDescent="0.25"/>
    <row r="591" s="94" customFormat="1" x14ac:dyDescent="0.25"/>
    <row r="592" s="94" customFormat="1" x14ac:dyDescent="0.25"/>
    <row r="593" s="94" customFormat="1" x14ac:dyDescent="0.25"/>
    <row r="594" s="94" customFormat="1" x14ac:dyDescent="0.25"/>
    <row r="595" s="94" customFormat="1" x14ac:dyDescent="0.25"/>
    <row r="596" s="94" customFormat="1" x14ac:dyDescent="0.25"/>
    <row r="597" s="94" customFormat="1" x14ac:dyDescent="0.25"/>
    <row r="598" s="94" customFormat="1" x14ac:dyDescent="0.25"/>
    <row r="599" s="94" customFormat="1" x14ac:dyDescent="0.25"/>
    <row r="600" s="94" customFormat="1" x14ac:dyDescent="0.25"/>
    <row r="601" s="94" customFormat="1" x14ac:dyDescent="0.25"/>
    <row r="602" s="94" customFormat="1" x14ac:dyDescent="0.25"/>
    <row r="603" s="94" customFormat="1" x14ac:dyDescent="0.25"/>
    <row r="604" s="94" customFormat="1" x14ac:dyDescent="0.25"/>
    <row r="605" s="94" customFormat="1" x14ac:dyDescent="0.25"/>
    <row r="606" s="94" customFormat="1" x14ac:dyDescent="0.25"/>
    <row r="607" s="94" customFormat="1" x14ac:dyDescent="0.25"/>
    <row r="608" s="94" customFormat="1" x14ac:dyDescent="0.25"/>
    <row r="609" s="94" customFormat="1" x14ac:dyDescent="0.25"/>
    <row r="610" s="94" customFormat="1" x14ac:dyDescent="0.25"/>
    <row r="611" s="94" customFormat="1" x14ac:dyDescent="0.25"/>
    <row r="612" s="94" customFormat="1" x14ac:dyDescent="0.25"/>
    <row r="613" s="94" customFormat="1" x14ac:dyDescent="0.25"/>
    <row r="614" s="94" customFormat="1" x14ac:dyDescent="0.25"/>
    <row r="615" s="94" customFormat="1" x14ac:dyDescent="0.25"/>
    <row r="616" s="94" customFormat="1" x14ac:dyDescent="0.25"/>
    <row r="617" s="94" customFormat="1" x14ac:dyDescent="0.25"/>
    <row r="618" s="94" customFormat="1" x14ac:dyDescent="0.25"/>
    <row r="619" s="94" customFormat="1" x14ac:dyDescent="0.25"/>
    <row r="620" s="94" customFormat="1" x14ac:dyDescent="0.25"/>
    <row r="621" s="94" customFormat="1" x14ac:dyDescent="0.25"/>
    <row r="622" s="94" customFormat="1" x14ac:dyDescent="0.25"/>
    <row r="623" s="94" customFormat="1" x14ac:dyDescent="0.25"/>
    <row r="624" s="94" customFormat="1" x14ac:dyDescent="0.25"/>
    <row r="625" s="94" customFormat="1" x14ac:dyDescent="0.25"/>
    <row r="626" s="94" customFormat="1" x14ac:dyDescent="0.25"/>
    <row r="627" s="94" customFormat="1" x14ac:dyDescent="0.25"/>
    <row r="628" s="94" customFormat="1" x14ac:dyDescent="0.25"/>
    <row r="629" s="94" customFormat="1" x14ac:dyDescent="0.25"/>
    <row r="630" s="94" customFormat="1" x14ac:dyDescent="0.25"/>
    <row r="631" s="94" customFormat="1" x14ac:dyDescent="0.25"/>
    <row r="632" s="94" customFormat="1" x14ac:dyDescent="0.25"/>
    <row r="633" s="94" customFormat="1" x14ac:dyDescent="0.25"/>
    <row r="634" s="94" customFormat="1" x14ac:dyDescent="0.25"/>
    <row r="635" s="94" customFormat="1" x14ac:dyDescent="0.25"/>
    <row r="636" s="94" customFormat="1" x14ac:dyDescent="0.25"/>
    <row r="637" s="94" customFormat="1" x14ac:dyDescent="0.25"/>
    <row r="638" s="94" customFormat="1" x14ac:dyDescent="0.25"/>
    <row r="639" s="94" customFormat="1" x14ac:dyDescent="0.25"/>
    <row r="640" s="94" customFormat="1" x14ac:dyDescent="0.25"/>
    <row r="641" s="94" customFormat="1" x14ac:dyDescent="0.25"/>
    <row r="642" s="94" customFormat="1" x14ac:dyDescent="0.25"/>
    <row r="643" s="94" customFormat="1" x14ac:dyDescent="0.25"/>
    <row r="644" s="94" customFormat="1" x14ac:dyDescent="0.25"/>
    <row r="645" s="94" customFormat="1" x14ac:dyDescent="0.25"/>
    <row r="646" s="94" customFormat="1" x14ac:dyDescent="0.25"/>
    <row r="647" s="94" customFormat="1" x14ac:dyDescent="0.25"/>
    <row r="648" s="94" customFormat="1" x14ac:dyDescent="0.25"/>
    <row r="649" s="94" customFormat="1" x14ac:dyDescent="0.25"/>
    <row r="650" s="94" customFormat="1" x14ac:dyDescent="0.25"/>
    <row r="651" s="94" customFormat="1" x14ac:dyDescent="0.25"/>
    <row r="652" s="94" customFormat="1" x14ac:dyDescent="0.25"/>
    <row r="653" s="94" customFormat="1" x14ac:dyDescent="0.25"/>
    <row r="654" s="94" customFormat="1" x14ac:dyDescent="0.25"/>
    <row r="655" s="94" customFormat="1" x14ac:dyDescent="0.25"/>
    <row r="656" s="94" customFormat="1" x14ac:dyDescent="0.25"/>
    <row r="657" s="94" customFormat="1" x14ac:dyDescent="0.25"/>
    <row r="658" s="94" customFormat="1" x14ac:dyDescent="0.25"/>
    <row r="659" s="94" customFormat="1" x14ac:dyDescent="0.25"/>
    <row r="660" s="94" customFormat="1" x14ac:dyDescent="0.25"/>
    <row r="661" s="94" customFormat="1" x14ac:dyDescent="0.25"/>
    <row r="662" s="94" customFormat="1" x14ac:dyDescent="0.25"/>
    <row r="663" s="94" customFormat="1" x14ac:dyDescent="0.25"/>
    <row r="664" s="94" customFormat="1" x14ac:dyDescent="0.25"/>
    <row r="665" s="94" customFormat="1" x14ac:dyDescent="0.25"/>
    <row r="666" s="94" customFormat="1" x14ac:dyDescent="0.25"/>
    <row r="667" s="94" customFormat="1" x14ac:dyDescent="0.25"/>
    <row r="668" s="94" customFormat="1" x14ac:dyDescent="0.25"/>
    <row r="669" s="94" customFormat="1" x14ac:dyDescent="0.25"/>
    <row r="670" s="94" customFormat="1" x14ac:dyDescent="0.25"/>
    <row r="671" s="94" customFormat="1" x14ac:dyDescent="0.25"/>
    <row r="672" s="94" customFormat="1" x14ac:dyDescent="0.25"/>
    <row r="673" s="94" customFormat="1" x14ac:dyDescent="0.25"/>
    <row r="674" s="94" customFormat="1" x14ac:dyDescent="0.25"/>
    <row r="675" s="94" customFormat="1" x14ac:dyDescent="0.25"/>
    <row r="676" s="94" customFormat="1" x14ac:dyDescent="0.25"/>
    <row r="677" s="94" customFormat="1" x14ac:dyDescent="0.25"/>
    <row r="678" s="94" customFormat="1" x14ac:dyDescent="0.25"/>
    <row r="679" s="94" customFormat="1" x14ac:dyDescent="0.25"/>
    <row r="680" s="94" customFormat="1" x14ac:dyDescent="0.25"/>
    <row r="681" s="94" customFormat="1" x14ac:dyDescent="0.25"/>
    <row r="682" s="94" customFormat="1" x14ac:dyDescent="0.25"/>
    <row r="683" s="94" customFormat="1" x14ac:dyDescent="0.25"/>
    <row r="684" s="94" customFormat="1" x14ac:dyDescent="0.25"/>
    <row r="685" s="94" customFormat="1" x14ac:dyDescent="0.25"/>
    <row r="686" s="94" customFormat="1" x14ac:dyDescent="0.25"/>
    <row r="687" s="94" customFormat="1" x14ac:dyDescent="0.25"/>
    <row r="688" s="94" customFormat="1" x14ac:dyDescent="0.25"/>
    <row r="689" s="94" customFormat="1" x14ac:dyDescent="0.25"/>
    <row r="690" s="94" customFormat="1" x14ac:dyDescent="0.25"/>
    <row r="691" s="94" customFormat="1" x14ac:dyDescent="0.25"/>
    <row r="692" s="94" customFormat="1" x14ac:dyDescent="0.25"/>
    <row r="693" s="94" customFormat="1" x14ac:dyDescent="0.25"/>
    <row r="694" s="94" customFormat="1" x14ac:dyDescent="0.25"/>
    <row r="695" s="94" customFormat="1" x14ac:dyDescent="0.25"/>
    <row r="696" s="94" customFormat="1" x14ac:dyDescent="0.25"/>
    <row r="697" s="94" customFormat="1" x14ac:dyDescent="0.25"/>
    <row r="698" s="94" customFormat="1" x14ac:dyDescent="0.25"/>
    <row r="699" s="94" customFormat="1" x14ac:dyDescent="0.25"/>
    <row r="700" s="94" customFormat="1" x14ac:dyDescent="0.25"/>
    <row r="701" s="94" customFormat="1" x14ac:dyDescent="0.25"/>
    <row r="702" s="94" customFormat="1" x14ac:dyDescent="0.25"/>
    <row r="703" s="94" customFormat="1" x14ac:dyDescent="0.25"/>
    <row r="704" s="94" customFormat="1" x14ac:dyDescent="0.25"/>
    <row r="705" s="94" customFormat="1" x14ac:dyDescent="0.25"/>
    <row r="706" s="94" customFormat="1" x14ac:dyDescent="0.25"/>
    <row r="707" s="94" customFormat="1" x14ac:dyDescent="0.25"/>
    <row r="708" s="94" customFormat="1" x14ac:dyDescent="0.25"/>
    <row r="709" s="94" customFormat="1" x14ac:dyDescent="0.25"/>
    <row r="710" s="94" customFormat="1" x14ac:dyDescent="0.25"/>
    <row r="711" s="94" customFormat="1" x14ac:dyDescent="0.25"/>
    <row r="712" s="94" customFormat="1" x14ac:dyDescent="0.25"/>
    <row r="713" s="94" customFormat="1" x14ac:dyDescent="0.25"/>
    <row r="714" s="94" customFormat="1" x14ac:dyDescent="0.25"/>
    <row r="715" s="94" customFormat="1" x14ac:dyDescent="0.25"/>
    <row r="716" s="94" customFormat="1" x14ac:dyDescent="0.25"/>
    <row r="717" s="94" customFormat="1" x14ac:dyDescent="0.25"/>
    <row r="718" s="94" customFormat="1" x14ac:dyDescent="0.25"/>
    <row r="719" s="94" customFormat="1" x14ac:dyDescent="0.25"/>
    <row r="720" s="94" customFormat="1" x14ac:dyDescent="0.25"/>
    <row r="721" s="94" customFormat="1" x14ac:dyDescent="0.25"/>
    <row r="722" s="94" customFormat="1" x14ac:dyDescent="0.25"/>
    <row r="723" s="94" customFormat="1" x14ac:dyDescent="0.25"/>
    <row r="724" s="94" customFormat="1" x14ac:dyDescent="0.25"/>
    <row r="725" s="94" customFormat="1" x14ac:dyDescent="0.25"/>
    <row r="726" s="94" customFormat="1" x14ac:dyDescent="0.25"/>
    <row r="727" s="94" customFormat="1" x14ac:dyDescent="0.25"/>
    <row r="728" s="94" customFormat="1" x14ac:dyDescent="0.25"/>
    <row r="729" s="94" customFormat="1" x14ac:dyDescent="0.25"/>
    <row r="730" s="94" customFormat="1" x14ac:dyDescent="0.25"/>
    <row r="731" s="94" customFormat="1" x14ac:dyDescent="0.25"/>
    <row r="732" s="94" customFormat="1" x14ac:dyDescent="0.25"/>
    <row r="733" s="94" customFormat="1" x14ac:dyDescent="0.25"/>
    <row r="734" s="94" customFormat="1" x14ac:dyDescent="0.25"/>
    <row r="735" s="94" customFormat="1" x14ac:dyDescent="0.25"/>
    <row r="736" s="94" customFormat="1" x14ac:dyDescent="0.25"/>
    <row r="737" s="94" customFormat="1" x14ac:dyDescent="0.25"/>
    <row r="738" s="94" customFormat="1" x14ac:dyDescent="0.25"/>
    <row r="739" s="94" customFormat="1" x14ac:dyDescent="0.25"/>
    <row r="740" s="94" customFormat="1" x14ac:dyDescent="0.25"/>
    <row r="741" s="94" customFormat="1" x14ac:dyDescent="0.25"/>
    <row r="742" s="94" customFormat="1" x14ac:dyDescent="0.25"/>
    <row r="743" s="94" customFormat="1" x14ac:dyDescent="0.25"/>
    <row r="744" s="94" customFormat="1" x14ac:dyDescent="0.25"/>
    <row r="745" s="94" customFormat="1" x14ac:dyDescent="0.25"/>
    <row r="746" s="94" customFormat="1" x14ac:dyDescent="0.25"/>
    <row r="747" s="94" customFormat="1" x14ac:dyDescent="0.25"/>
    <row r="748" s="94" customFormat="1" x14ac:dyDescent="0.25"/>
    <row r="749" s="94" customFormat="1" x14ac:dyDescent="0.25"/>
    <row r="750" s="94" customFormat="1" x14ac:dyDescent="0.25"/>
    <row r="751" s="94" customFormat="1" x14ac:dyDescent="0.25"/>
    <row r="752" s="94" customFormat="1" x14ac:dyDescent="0.25"/>
    <row r="753" s="94" customFormat="1" x14ac:dyDescent="0.25"/>
    <row r="754" s="94" customFormat="1" x14ac:dyDescent="0.25"/>
    <row r="755" s="94" customFormat="1" x14ac:dyDescent="0.25"/>
    <row r="756" s="94" customFormat="1" x14ac:dyDescent="0.25"/>
    <row r="757" s="94" customFormat="1" x14ac:dyDescent="0.25"/>
    <row r="758" s="94" customFormat="1" x14ac:dyDescent="0.25"/>
    <row r="759" s="94" customFormat="1" x14ac:dyDescent="0.25"/>
    <row r="760" s="94" customFormat="1" x14ac:dyDescent="0.25"/>
    <row r="761" s="94" customFormat="1" x14ac:dyDescent="0.25"/>
    <row r="762" s="94" customFormat="1" x14ac:dyDescent="0.25"/>
    <row r="763" s="94" customFormat="1" x14ac:dyDescent="0.25"/>
    <row r="764" s="94" customFormat="1" x14ac:dyDescent="0.25"/>
    <row r="765" s="94" customFormat="1" x14ac:dyDescent="0.25"/>
    <row r="766" s="94" customFormat="1" x14ac:dyDescent="0.25"/>
    <row r="767" s="94" customFormat="1" x14ac:dyDescent="0.25"/>
    <row r="768" s="94" customFormat="1" x14ac:dyDescent="0.25"/>
    <row r="769" s="94" customFormat="1" x14ac:dyDescent="0.25"/>
    <row r="770" s="94" customFormat="1" x14ac:dyDescent="0.25"/>
    <row r="771" s="94" customFormat="1" x14ac:dyDescent="0.25"/>
    <row r="772" s="94" customFormat="1" x14ac:dyDescent="0.25"/>
    <row r="773" s="94" customFormat="1" x14ac:dyDescent="0.25"/>
    <row r="774" s="94" customFormat="1" x14ac:dyDescent="0.25"/>
    <row r="775" s="94" customFormat="1" x14ac:dyDescent="0.25"/>
    <row r="776" s="94" customFormat="1" x14ac:dyDescent="0.25"/>
    <row r="777" s="94" customFormat="1" x14ac:dyDescent="0.25"/>
    <row r="778" s="94" customFormat="1" x14ac:dyDescent="0.25"/>
    <row r="779" s="94" customFormat="1" x14ac:dyDescent="0.25"/>
    <row r="780" s="94" customFormat="1" x14ac:dyDescent="0.25"/>
    <row r="781" s="94" customFormat="1" x14ac:dyDescent="0.25"/>
    <row r="782" s="94" customFormat="1" x14ac:dyDescent="0.25"/>
    <row r="783" s="94" customFormat="1" x14ac:dyDescent="0.25"/>
    <row r="784" s="94" customFormat="1" x14ac:dyDescent="0.25"/>
    <row r="785" s="94" customFormat="1" x14ac:dyDescent="0.25"/>
    <row r="786" s="94" customFormat="1" x14ac:dyDescent="0.25"/>
    <row r="787" s="94" customFormat="1" x14ac:dyDescent="0.25"/>
    <row r="788" s="94" customFormat="1" x14ac:dyDescent="0.25"/>
    <row r="789" s="94" customFormat="1" x14ac:dyDescent="0.25"/>
    <row r="790" s="94" customFormat="1" x14ac:dyDescent="0.25"/>
    <row r="791" s="94" customFormat="1" x14ac:dyDescent="0.25"/>
    <row r="792" s="94" customFormat="1" x14ac:dyDescent="0.25"/>
    <row r="793" s="94" customFormat="1" x14ac:dyDescent="0.25"/>
    <row r="794" s="94" customFormat="1" x14ac:dyDescent="0.25"/>
    <row r="795" s="94" customFormat="1" x14ac:dyDescent="0.25"/>
    <row r="796" s="94" customFormat="1" x14ac:dyDescent="0.25"/>
    <row r="797" s="94" customFormat="1" x14ac:dyDescent="0.25"/>
    <row r="798" s="94" customFormat="1" x14ac:dyDescent="0.25"/>
    <row r="799" s="94" customFormat="1" x14ac:dyDescent="0.25"/>
    <row r="800" s="94" customFormat="1" x14ac:dyDescent="0.25"/>
    <row r="801" s="94" customFormat="1" x14ac:dyDescent="0.25"/>
    <row r="802" s="94" customFormat="1" x14ac:dyDescent="0.25"/>
    <row r="803" s="94" customFormat="1" x14ac:dyDescent="0.25"/>
    <row r="804" s="94" customFormat="1" x14ac:dyDescent="0.25"/>
    <row r="805" s="94" customFormat="1" x14ac:dyDescent="0.25"/>
    <row r="806" s="94" customFormat="1" x14ac:dyDescent="0.25"/>
    <row r="807" s="94" customFormat="1" x14ac:dyDescent="0.25"/>
    <row r="808" s="94" customFormat="1" x14ac:dyDescent="0.25"/>
    <row r="809" s="94" customFormat="1" x14ac:dyDescent="0.25"/>
    <row r="810" s="94" customFormat="1" x14ac:dyDescent="0.25"/>
    <row r="811" s="94" customFormat="1" x14ac:dyDescent="0.25"/>
    <row r="812" s="94" customFormat="1" x14ac:dyDescent="0.25"/>
    <row r="813" s="94" customFormat="1" x14ac:dyDescent="0.25"/>
    <row r="814" s="94" customFormat="1" x14ac:dyDescent="0.25"/>
    <row r="815" s="94" customFormat="1" x14ac:dyDescent="0.25"/>
    <row r="816" s="94" customFormat="1" x14ac:dyDescent="0.25"/>
    <row r="817" s="94" customFormat="1" x14ac:dyDescent="0.25"/>
    <row r="818" s="94" customFormat="1" x14ac:dyDescent="0.25"/>
    <row r="819" s="94" customFormat="1" x14ac:dyDescent="0.25"/>
    <row r="820" s="94" customFormat="1" x14ac:dyDescent="0.25"/>
    <row r="821" s="94" customFormat="1" x14ac:dyDescent="0.25"/>
    <row r="822" s="94" customFormat="1" x14ac:dyDescent="0.25"/>
    <row r="823" s="94" customFormat="1" x14ac:dyDescent="0.25"/>
    <row r="824" s="94" customFormat="1" x14ac:dyDescent="0.25"/>
    <row r="825" s="94" customFormat="1" x14ac:dyDescent="0.25"/>
    <row r="826" s="94" customFormat="1" x14ac:dyDescent="0.25"/>
    <row r="827" s="94" customFormat="1" x14ac:dyDescent="0.25"/>
    <row r="828" s="94" customFormat="1" x14ac:dyDescent="0.25"/>
    <row r="829" s="94" customFormat="1" x14ac:dyDescent="0.25"/>
    <row r="830" s="94" customFormat="1" x14ac:dyDescent="0.25"/>
    <row r="831" s="94" customFormat="1" x14ac:dyDescent="0.25"/>
    <row r="832" s="94" customFormat="1" x14ac:dyDescent="0.25"/>
    <row r="833" s="94" customFormat="1" x14ac:dyDescent="0.25"/>
    <row r="834" s="94" customFormat="1" x14ac:dyDescent="0.25"/>
    <row r="835" s="94" customFormat="1" x14ac:dyDescent="0.25"/>
    <row r="836" s="94" customFormat="1" x14ac:dyDescent="0.25"/>
    <row r="837" s="94" customFormat="1" x14ac:dyDescent="0.25"/>
    <row r="838" s="94" customFormat="1" x14ac:dyDescent="0.25"/>
    <row r="839" s="94" customFormat="1" x14ac:dyDescent="0.25"/>
    <row r="840" s="94" customFormat="1" x14ac:dyDescent="0.25"/>
    <row r="841" s="94" customFormat="1" x14ac:dyDescent="0.25"/>
    <row r="842" s="94" customFormat="1" x14ac:dyDescent="0.25"/>
    <row r="843" s="94" customFormat="1" x14ac:dyDescent="0.25"/>
    <row r="844" s="94" customFormat="1" x14ac:dyDescent="0.25"/>
    <row r="845" s="94" customFormat="1" x14ac:dyDescent="0.25"/>
    <row r="846" s="94" customFormat="1" x14ac:dyDescent="0.25"/>
    <row r="847" s="94" customFormat="1" x14ac:dyDescent="0.25"/>
    <row r="848" s="94" customFormat="1" x14ac:dyDescent="0.25"/>
    <row r="849" s="94" customFormat="1" x14ac:dyDescent="0.25"/>
    <row r="850" s="94" customFormat="1" x14ac:dyDescent="0.25"/>
    <row r="851" s="94" customFormat="1" x14ac:dyDescent="0.25"/>
    <row r="852" s="94" customFormat="1" x14ac:dyDescent="0.25"/>
    <row r="853" s="94" customFormat="1" x14ac:dyDescent="0.25"/>
    <row r="854" s="94" customFormat="1" x14ac:dyDescent="0.25"/>
    <row r="855" s="94" customFormat="1" x14ac:dyDescent="0.25"/>
    <row r="856" s="94" customFormat="1" x14ac:dyDescent="0.25"/>
    <row r="857" s="94" customFormat="1" x14ac:dyDescent="0.25"/>
    <row r="858" s="94" customFormat="1" x14ac:dyDescent="0.25"/>
    <row r="859" s="94" customFormat="1" x14ac:dyDescent="0.25"/>
    <row r="860" s="94" customFormat="1" x14ac:dyDescent="0.25"/>
    <row r="861" s="94" customFormat="1" x14ac:dyDescent="0.25"/>
    <row r="862" s="94" customFormat="1" x14ac:dyDescent="0.25"/>
    <row r="863" s="94" customFormat="1" x14ac:dyDescent="0.25"/>
    <row r="864" s="94" customFormat="1" x14ac:dyDescent="0.25"/>
    <row r="865" s="94" customFormat="1" x14ac:dyDescent="0.25"/>
    <row r="866" s="94" customFormat="1" x14ac:dyDescent="0.25"/>
    <row r="867" s="94" customFormat="1" x14ac:dyDescent="0.25"/>
    <row r="868" s="94" customFormat="1" x14ac:dyDescent="0.25"/>
    <row r="869" s="94" customFormat="1" x14ac:dyDescent="0.25"/>
    <row r="870" s="94" customFormat="1" x14ac:dyDescent="0.25"/>
    <row r="871" s="94" customFormat="1" x14ac:dyDescent="0.25"/>
    <row r="872" s="94" customFormat="1" x14ac:dyDescent="0.25"/>
    <row r="873" s="94" customFormat="1" x14ac:dyDescent="0.25"/>
    <row r="874" s="94" customFormat="1" x14ac:dyDescent="0.25"/>
    <row r="875" s="94" customFormat="1" x14ac:dyDescent="0.25"/>
    <row r="876" s="94" customFormat="1" x14ac:dyDescent="0.25"/>
    <row r="877" s="94" customFormat="1" x14ac:dyDescent="0.25"/>
    <row r="878" s="94" customFormat="1" x14ac:dyDescent="0.25"/>
    <row r="879" s="94" customFormat="1" x14ac:dyDescent="0.25"/>
    <row r="880" s="94" customFormat="1" x14ac:dyDescent="0.25"/>
    <row r="881" s="94" customFormat="1" x14ac:dyDescent="0.25"/>
    <row r="882" s="94" customFormat="1" x14ac:dyDescent="0.25"/>
    <row r="883" s="94" customFormat="1" x14ac:dyDescent="0.25"/>
    <row r="884" s="94" customFormat="1" x14ac:dyDescent="0.25"/>
    <row r="885" s="94" customFormat="1" x14ac:dyDescent="0.25"/>
    <row r="886" s="94" customFormat="1" x14ac:dyDescent="0.25"/>
    <row r="887" s="94" customFormat="1" x14ac:dyDescent="0.25"/>
    <row r="888" s="94" customFormat="1" x14ac:dyDescent="0.25"/>
    <row r="889" s="94" customFormat="1" x14ac:dyDescent="0.25"/>
    <row r="890" s="94" customFormat="1" x14ac:dyDescent="0.25"/>
    <row r="891" s="94" customFormat="1" x14ac:dyDescent="0.25"/>
    <row r="892" s="94" customFormat="1" x14ac:dyDescent="0.25"/>
    <row r="893" s="94" customFormat="1" x14ac:dyDescent="0.25"/>
    <row r="894" s="94" customFormat="1" x14ac:dyDescent="0.25"/>
    <row r="895" s="94" customFormat="1" x14ac:dyDescent="0.25"/>
    <row r="896" s="94" customFormat="1" x14ac:dyDescent="0.25"/>
    <row r="897" s="94" customFormat="1" x14ac:dyDescent="0.25"/>
    <row r="898" s="94" customFormat="1" x14ac:dyDescent="0.25"/>
    <row r="899" s="94" customFormat="1" x14ac:dyDescent="0.25"/>
    <row r="900" s="94" customFormat="1" x14ac:dyDescent="0.25"/>
    <row r="901" s="94" customFormat="1" x14ac:dyDescent="0.25"/>
    <row r="902" s="94" customFormat="1" x14ac:dyDescent="0.25"/>
    <row r="903" s="94" customFormat="1" x14ac:dyDescent="0.25"/>
    <row r="904" s="94" customFormat="1" x14ac:dyDescent="0.25"/>
    <row r="905" s="94" customFormat="1" x14ac:dyDescent="0.25"/>
    <row r="906" s="94" customFormat="1" x14ac:dyDescent="0.25"/>
    <row r="907" s="94" customFormat="1" x14ac:dyDescent="0.25"/>
    <row r="908" s="94" customFormat="1" x14ac:dyDescent="0.25"/>
    <row r="909" s="94" customFormat="1" x14ac:dyDescent="0.25"/>
    <row r="910" s="94" customFormat="1" x14ac:dyDescent="0.25"/>
    <row r="911" s="94" customFormat="1" x14ac:dyDescent="0.25"/>
    <row r="912" s="94" customFormat="1" x14ac:dyDescent="0.25"/>
    <row r="913" s="94" customFormat="1" x14ac:dyDescent="0.25"/>
    <row r="914" s="94" customFormat="1" x14ac:dyDescent="0.25"/>
    <row r="915" s="94" customFormat="1" x14ac:dyDescent="0.25"/>
    <row r="916" s="94" customFormat="1" x14ac:dyDescent="0.25"/>
    <row r="917" s="94" customFormat="1" x14ac:dyDescent="0.25"/>
    <row r="918" s="94" customFormat="1" x14ac:dyDescent="0.25"/>
    <row r="919" s="94" customFormat="1" x14ac:dyDescent="0.25"/>
    <row r="920" s="94" customFormat="1" x14ac:dyDescent="0.25"/>
    <row r="921" s="94" customFormat="1" x14ac:dyDescent="0.25"/>
    <row r="922" s="94" customFormat="1" x14ac:dyDescent="0.25"/>
    <row r="923" s="94" customFormat="1" x14ac:dyDescent="0.25"/>
    <row r="924" s="94" customFormat="1" x14ac:dyDescent="0.25"/>
    <row r="925" s="94" customFormat="1" x14ac:dyDescent="0.25"/>
    <row r="926" s="94" customFormat="1" x14ac:dyDescent="0.25"/>
    <row r="927" s="94" customFormat="1" x14ac:dyDescent="0.25"/>
    <row r="928" s="94" customFormat="1" x14ac:dyDescent="0.25"/>
    <row r="929" s="94" customFormat="1" x14ac:dyDescent="0.25"/>
    <row r="930" s="94" customFormat="1" x14ac:dyDescent="0.25"/>
    <row r="931" s="94" customFormat="1" x14ac:dyDescent="0.25"/>
    <row r="932" s="94" customFormat="1" x14ac:dyDescent="0.25"/>
    <row r="933" s="94" customFormat="1" x14ac:dyDescent="0.25"/>
    <row r="934" s="94" customFormat="1" x14ac:dyDescent="0.25"/>
    <row r="935" s="94" customFormat="1" x14ac:dyDescent="0.25"/>
    <row r="936" s="94" customFormat="1" x14ac:dyDescent="0.25"/>
    <row r="937" s="94" customFormat="1" x14ac:dyDescent="0.25"/>
    <row r="938" s="94" customFormat="1" x14ac:dyDescent="0.25"/>
    <row r="939" s="94" customFormat="1" x14ac:dyDescent="0.25"/>
    <row r="940" s="94" customFormat="1" x14ac:dyDescent="0.25"/>
    <row r="941" s="94" customFormat="1" x14ac:dyDescent="0.25"/>
    <row r="942" s="94" customFormat="1" x14ac:dyDescent="0.25"/>
    <row r="943" s="94" customFormat="1" x14ac:dyDescent="0.25"/>
    <row r="944" s="94" customFormat="1" x14ac:dyDescent="0.25"/>
    <row r="945" s="94" customFormat="1" x14ac:dyDescent="0.25"/>
    <row r="946" s="94" customFormat="1" x14ac:dyDescent="0.25"/>
    <row r="947" s="94" customFormat="1" x14ac:dyDescent="0.25"/>
    <row r="948" s="94" customFormat="1" x14ac:dyDescent="0.25"/>
    <row r="949" s="94" customFormat="1" x14ac:dyDescent="0.25"/>
    <row r="950" s="94" customFormat="1" x14ac:dyDescent="0.25"/>
    <row r="951" s="94" customFormat="1" x14ac:dyDescent="0.25"/>
    <row r="952" s="94" customFormat="1" x14ac:dyDescent="0.25"/>
    <row r="953" s="94" customFormat="1" x14ac:dyDescent="0.25"/>
    <row r="954" s="94" customFormat="1" x14ac:dyDescent="0.25"/>
    <row r="955" s="94" customFormat="1" x14ac:dyDescent="0.25"/>
    <row r="956" s="94" customFormat="1" x14ac:dyDescent="0.25"/>
    <row r="957" s="94" customFormat="1" x14ac:dyDescent="0.25"/>
    <row r="958" s="94" customFormat="1" x14ac:dyDescent="0.25"/>
    <row r="959" s="94" customFormat="1" x14ac:dyDescent="0.25"/>
    <row r="960" s="94" customFormat="1" x14ac:dyDescent="0.25"/>
    <row r="961" s="94" customFormat="1" x14ac:dyDescent="0.25"/>
    <row r="962" s="94" customFormat="1" x14ac:dyDescent="0.25"/>
    <row r="963" s="94" customFormat="1" x14ac:dyDescent="0.25"/>
    <row r="964" s="94" customFormat="1" x14ac:dyDescent="0.25"/>
    <row r="965" s="94" customFormat="1" x14ac:dyDescent="0.25"/>
    <row r="966" s="94" customFormat="1" x14ac:dyDescent="0.25"/>
    <row r="967" s="94" customFormat="1" x14ac:dyDescent="0.25"/>
    <row r="968" s="94" customFormat="1" x14ac:dyDescent="0.25"/>
    <row r="969" s="94" customFormat="1" x14ac:dyDescent="0.25"/>
    <row r="970" s="94" customFormat="1" x14ac:dyDescent="0.25"/>
    <row r="971" s="94" customFormat="1" x14ac:dyDescent="0.25"/>
    <row r="972" s="94" customFormat="1" x14ac:dyDescent="0.25"/>
    <row r="973" s="94" customFormat="1" x14ac:dyDescent="0.25"/>
    <row r="974" s="94" customFormat="1" x14ac:dyDescent="0.25"/>
    <row r="975" s="94" customFormat="1" x14ac:dyDescent="0.25"/>
    <row r="976" s="94" customFormat="1" x14ac:dyDescent="0.25"/>
    <row r="977" s="94" customFormat="1" x14ac:dyDescent="0.25"/>
    <row r="978" s="94" customFormat="1" x14ac:dyDescent="0.25"/>
    <row r="979" s="94" customFormat="1" x14ac:dyDescent="0.25"/>
    <row r="980" s="94" customFormat="1" x14ac:dyDescent="0.25"/>
    <row r="981" s="94" customFormat="1" x14ac:dyDescent="0.25"/>
    <row r="982" s="94" customFormat="1" x14ac:dyDescent="0.25"/>
    <row r="983" s="94" customFormat="1" x14ac:dyDescent="0.25"/>
    <row r="984" s="94" customFormat="1" x14ac:dyDescent="0.25"/>
    <row r="985" s="94" customFormat="1" x14ac:dyDescent="0.25"/>
    <row r="986" s="94" customFormat="1" x14ac:dyDescent="0.25"/>
    <row r="987" s="94" customFormat="1" x14ac:dyDescent="0.25"/>
    <row r="988" s="94" customFormat="1" x14ac:dyDescent="0.25"/>
    <row r="989" s="94" customFormat="1" x14ac:dyDescent="0.25"/>
    <row r="990" s="94" customFormat="1" x14ac:dyDescent="0.25"/>
    <row r="991" s="94" customFormat="1" x14ac:dyDescent="0.25"/>
    <row r="992" s="94" customFormat="1" x14ac:dyDescent="0.25"/>
    <row r="993" s="94" customFormat="1" x14ac:dyDescent="0.25"/>
    <row r="994" s="94" customFormat="1" x14ac:dyDescent="0.25"/>
    <row r="995" s="94" customFormat="1" x14ac:dyDescent="0.25"/>
    <row r="996" s="94" customFormat="1" x14ac:dyDescent="0.25"/>
    <row r="997" s="94" customFormat="1" x14ac:dyDescent="0.25"/>
    <row r="998" s="94" customFormat="1" x14ac:dyDescent="0.25"/>
    <row r="999" s="94" customFormat="1" x14ac:dyDescent="0.25"/>
    <row r="1000" s="94" customFormat="1" x14ac:dyDescent="0.25"/>
    <row r="1001" s="94" customFormat="1" x14ac:dyDescent="0.25"/>
    <row r="1002" s="94" customFormat="1" x14ac:dyDescent="0.25"/>
    <row r="1003" s="94" customFormat="1" x14ac:dyDescent="0.25"/>
    <row r="1004" s="94" customFormat="1" x14ac:dyDescent="0.25"/>
    <row r="1005" s="94" customFormat="1" x14ac:dyDescent="0.25"/>
    <row r="1006" s="94" customFormat="1" x14ac:dyDescent="0.25"/>
    <row r="1007" s="94" customFormat="1" x14ac:dyDescent="0.25"/>
    <row r="1008" s="94" customFormat="1" x14ac:dyDescent="0.25"/>
    <row r="1009" s="94" customFormat="1" x14ac:dyDescent="0.25"/>
    <row r="1010" s="94" customFormat="1" x14ac:dyDescent="0.25"/>
    <row r="1011" s="94" customFormat="1" x14ac:dyDescent="0.25"/>
    <row r="1012" s="94" customFormat="1" x14ac:dyDescent="0.25"/>
    <row r="1013" s="94" customFormat="1" x14ac:dyDescent="0.25"/>
    <row r="1014" s="94" customFormat="1" x14ac:dyDescent="0.25"/>
    <row r="1015" s="94" customFormat="1" x14ac:dyDescent="0.25"/>
    <row r="1016" s="94" customFormat="1" x14ac:dyDescent="0.25"/>
    <row r="1017" s="94" customFormat="1" x14ac:dyDescent="0.25"/>
    <row r="1018" s="94" customFormat="1" x14ac:dyDescent="0.25"/>
    <row r="1019" s="94" customFormat="1" x14ac:dyDescent="0.25"/>
    <row r="1020" s="94" customFormat="1" x14ac:dyDescent="0.25"/>
    <row r="1021" s="94" customFormat="1" x14ac:dyDescent="0.25"/>
    <row r="1022" s="94" customFormat="1" x14ac:dyDescent="0.25"/>
    <row r="1023" s="94" customFormat="1" x14ac:dyDescent="0.25"/>
    <row r="1024" s="94" customFormat="1" x14ac:dyDescent="0.25"/>
    <row r="1025" s="94" customFormat="1" x14ac:dyDescent="0.25"/>
    <row r="1026" s="94" customFormat="1" x14ac:dyDescent="0.25"/>
    <row r="1027" s="94" customFormat="1" x14ac:dyDescent="0.25"/>
    <row r="1028" s="94" customFormat="1" x14ac:dyDescent="0.25"/>
    <row r="1029" s="94" customFormat="1" x14ac:dyDescent="0.25"/>
    <row r="1030" s="94" customFormat="1" x14ac:dyDescent="0.25"/>
    <row r="1031" s="94" customFormat="1" x14ac:dyDescent="0.25"/>
    <row r="1032" s="94" customFormat="1" x14ac:dyDescent="0.25"/>
    <row r="1033" s="94" customFormat="1" x14ac:dyDescent="0.25"/>
    <row r="1034" s="94" customFormat="1" x14ac:dyDescent="0.25"/>
    <row r="1035" s="94" customFormat="1" x14ac:dyDescent="0.25"/>
    <row r="1036" s="94" customFormat="1" x14ac:dyDescent="0.25"/>
    <row r="1037" s="94" customFormat="1" x14ac:dyDescent="0.25"/>
    <row r="1038" s="94" customFormat="1" x14ac:dyDescent="0.25"/>
    <row r="1039" s="94" customFormat="1" x14ac:dyDescent="0.25"/>
    <row r="1040" s="94" customFormat="1" x14ac:dyDescent="0.25"/>
    <row r="1041" s="94" customFormat="1" x14ac:dyDescent="0.25"/>
    <row r="1042" s="94" customFormat="1" x14ac:dyDescent="0.25"/>
    <row r="1043" s="94" customFormat="1" x14ac:dyDescent="0.25"/>
    <row r="1044" s="94" customFormat="1" x14ac:dyDescent="0.25"/>
    <row r="1045" s="94" customFormat="1" x14ac:dyDescent="0.25"/>
    <row r="1046" s="94" customFormat="1" x14ac:dyDescent="0.25"/>
    <row r="1047" s="94" customFormat="1" x14ac:dyDescent="0.25"/>
    <row r="1048" s="94" customFormat="1" x14ac:dyDescent="0.25"/>
    <row r="1049" s="94" customFormat="1" x14ac:dyDescent="0.25"/>
    <row r="1050" s="94" customFormat="1" x14ac:dyDescent="0.25"/>
    <row r="1051" s="94" customFormat="1" x14ac:dyDescent="0.25"/>
    <row r="1052" s="94" customFormat="1" x14ac:dyDescent="0.25"/>
    <row r="1053" s="94" customFormat="1" x14ac:dyDescent="0.25"/>
    <row r="1054" s="94" customFormat="1" x14ac:dyDescent="0.25"/>
    <row r="1055" s="94" customFormat="1" x14ac:dyDescent="0.25"/>
    <row r="1056" s="94" customFormat="1" x14ac:dyDescent="0.25"/>
    <row r="1057" s="94" customFormat="1" x14ac:dyDescent="0.25"/>
    <row r="1058" s="94" customFormat="1" x14ac:dyDescent="0.25"/>
    <row r="1059" s="94" customFormat="1" x14ac:dyDescent="0.25"/>
    <row r="1060" s="94" customFormat="1" x14ac:dyDescent="0.25"/>
    <row r="1061" s="94" customFormat="1" x14ac:dyDescent="0.25"/>
    <row r="1062" s="94" customFormat="1" x14ac:dyDescent="0.25"/>
    <row r="1063" s="94" customFormat="1" x14ac:dyDescent="0.25"/>
    <row r="1064" s="94" customFormat="1" x14ac:dyDescent="0.25"/>
    <row r="1065" s="94" customFormat="1" x14ac:dyDescent="0.25"/>
    <row r="1066" s="94" customFormat="1" x14ac:dyDescent="0.25"/>
    <row r="1067" s="94" customFormat="1" x14ac:dyDescent="0.25"/>
    <row r="1068" s="94" customFormat="1" x14ac:dyDescent="0.25"/>
    <row r="1069" s="94" customFormat="1" x14ac:dyDescent="0.25"/>
    <row r="1070" s="94" customFormat="1" x14ac:dyDescent="0.25"/>
    <row r="1071" s="94" customFormat="1" x14ac:dyDescent="0.25"/>
    <row r="1072" s="94" customFormat="1" x14ac:dyDescent="0.25"/>
    <row r="1073" s="94" customFormat="1" x14ac:dyDescent="0.25"/>
    <row r="1074" s="94" customFormat="1" x14ac:dyDescent="0.25"/>
    <row r="1075" s="94" customFormat="1" x14ac:dyDescent="0.25"/>
    <row r="1076" s="94" customFormat="1" x14ac:dyDescent="0.25"/>
    <row r="1077" s="94" customFormat="1" x14ac:dyDescent="0.25"/>
    <row r="1078" s="94" customFormat="1" x14ac:dyDescent="0.25"/>
    <row r="1079" s="94" customFormat="1" x14ac:dyDescent="0.25"/>
    <row r="1080" s="94" customFormat="1" x14ac:dyDescent="0.25"/>
    <row r="1081" s="94" customFormat="1" x14ac:dyDescent="0.25"/>
    <row r="1082" s="94" customFormat="1" x14ac:dyDescent="0.25"/>
    <row r="1083" s="94" customFormat="1" x14ac:dyDescent="0.25"/>
    <row r="1084" s="94" customFormat="1" x14ac:dyDescent="0.25"/>
    <row r="1085" s="94" customFormat="1" x14ac:dyDescent="0.25"/>
    <row r="1086" s="94" customFormat="1" x14ac:dyDescent="0.25"/>
    <row r="1087" s="94" customFormat="1" x14ac:dyDescent="0.25"/>
    <row r="1088" s="94" customFormat="1" x14ac:dyDescent="0.25"/>
    <row r="1089" s="94" customFormat="1" x14ac:dyDescent="0.25"/>
    <row r="1090" s="94" customFormat="1" x14ac:dyDescent="0.25"/>
    <row r="1091" s="94" customFormat="1" x14ac:dyDescent="0.25"/>
    <row r="1092" s="94" customFormat="1" x14ac:dyDescent="0.25"/>
    <row r="1093" s="94" customFormat="1" x14ac:dyDescent="0.25"/>
    <row r="1094" s="94" customFormat="1" x14ac:dyDescent="0.25"/>
    <row r="1095" s="94" customFormat="1" x14ac:dyDescent="0.25"/>
    <row r="1096" s="94" customFormat="1" x14ac:dyDescent="0.25"/>
    <row r="1097" s="94" customFormat="1" x14ac:dyDescent="0.25"/>
    <row r="1098" s="94" customFormat="1" x14ac:dyDescent="0.25"/>
    <row r="1099" s="94" customFormat="1" x14ac:dyDescent="0.25"/>
    <row r="1100" s="94" customFormat="1" x14ac:dyDescent="0.25"/>
    <row r="1101" s="94" customFormat="1" x14ac:dyDescent="0.25"/>
    <row r="1102" s="94" customFormat="1" x14ac:dyDescent="0.25"/>
    <row r="1103" s="94" customFormat="1" x14ac:dyDescent="0.25"/>
    <row r="1104" s="94" customFormat="1" x14ac:dyDescent="0.25"/>
    <row r="1105" s="94" customFormat="1" x14ac:dyDescent="0.25"/>
    <row r="1106" s="94" customFormat="1" x14ac:dyDescent="0.25"/>
    <row r="1107" s="94" customFormat="1" x14ac:dyDescent="0.25"/>
    <row r="1108" s="94" customFormat="1" x14ac:dyDescent="0.25"/>
    <row r="1109" s="94" customFormat="1" x14ac:dyDescent="0.25"/>
    <row r="1110" s="94" customFormat="1" x14ac:dyDescent="0.25"/>
    <row r="1111" s="94" customFormat="1" x14ac:dyDescent="0.25"/>
    <row r="1112" s="94" customFormat="1" x14ac:dyDescent="0.25"/>
    <row r="1113" s="94" customFormat="1" x14ac:dyDescent="0.25"/>
    <row r="1114" s="94" customFormat="1" x14ac:dyDescent="0.25"/>
    <row r="1115" s="94" customFormat="1" x14ac:dyDescent="0.25"/>
    <row r="1116" s="94" customFormat="1" x14ac:dyDescent="0.25"/>
    <row r="1117" s="94" customFormat="1" x14ac:dyDescent="0.25"/>
    <row r="1118" s="94" customFormat="1" x14ac:dyDescent="0.25"/>
    <row r="1119" s="94" customFormat="1" x14ac:dyDescent="0.25"/>
    <row r="1120" s="94" customFormat="1" x14ac:dyDescent="0.25"/>
    <row r="1121" s="94" customFormat="1" x14ac:dyDescent="0.25"/>
    <row r="1122" s="94" customFormat="1" x14ac:dyDescent="0.25"/>
    <row r="1123" s="94" customFormat="1" x14ac:dyDescent="0.25"/>
    <row r="1124" s="94" customFormat="1" x14ac:dyDescent="0.25"/>
    <row r="1125" s="94" customFormat="1" x14ac:dyDescent="0.25"/>
    <row r="1126" s="94" customFormat="1" x14ac:dyDescent="0.25"/>
    <row r="1127" s="94" customFormat="1" x14ac:dyDescent="0.25"/>
    <row r="1128" s="94" customFormat="1" x14ac:dyDescent="0.25"/>
    <row r="1129" s="94" customFormat="1" x14ac:dyDescent="0.25"/>
    <row r="1130" s="94" customFormat="1" x14ac:dyDescent="0.25"/>
    <row r="1131" s="94" customFormat="1" x14ac:dyDescent="0.25"/>
    <row r="1132" s="94" customFormat="1" x14ac:dyDescent="0.25"/>
    <row r="1133" s="94" customFormat="1" x14ac:dyDescent="0.25"/>
    <row r="1134" s="94" customFormat="1" x14ac:dyDescent="0.25"/>
    <row r="1135" s="94" customFormat="1" x14ac:dyDescent="0.25"/>
    <row r="1136" s="94" customFormat="1" x14ac:dyDescent="0.25"/>
    <row r="1137" s="94" customFormat="1" x14ac:dyDescent="0.25"/>
    <row r="1138" s="94" customFormat="1" x14ac:dyDescent="0.25"/>
    <row r="1139" s="94" customFormat="1" x14ac:dyDescent="0.25"/>
    <row r="1140" s="94" customFormat="1" x14ac:dyDescent="0.25"/>
    <row r="1141" s="94" customFormat="1" x14ac:dyDescent="0.25"/>
    <row r="1142" s="94" customFormat="1" x14ac:dyDescent="0.25"/>
    <row r="1143" s="94" customFormat="1" x14ac:dyDescent="0.25"/>
    <row r="1144" s="94" customFormat="1" x14ac:dyDescent="0.25"/>
    <row r="1145" s="94" customFormat="1" x14ac:dyDescent="0.25"/>
    <row r="1146" s="94" customFormat="1" x14ac:dyDescent="0.25"/>
    <row r="1147" s="94" customFormat="1" x14ac:dyDescent="0.25"/>
    <row r="1148" s="94" customFormat="1" x14ac:dyDescent="0.25"/>
    <row r="1149" s="94" customFormat="1" x14ac:dyDescent="0.25"/>
    <row r="1150" s="94" customFormat="1" x14ac:dyDescent="0.25"/>
    <row r="1151" s="94" customFormat="1" x14ac:dyDescent="0.25"/>
    <row r="1152" s="94" customFormat="1" x14ac:dyDescent="0.25"/>
    <row r="1153" s="94" customFormat="1" x14ac:dyDescent="0.25"/>
    <row r="1154" s="94" customFormat="1" x14ac:dyDescent="0.25"/>
    <row r="1155" s="94" customFormat="1" x14ac:dyDescent="0.25"/>
    <row r="1156" s="94" customFormat="1" x14ac:dyDescent="0.25"/>
    <row r="1157" s="94" customFormat="1" x14ac:dyDescent="0.25"/>
    <row r="1158" s="94" customFormat="1" x14ac:dyDescent="0.25"/>
    <row r="1159" s="94" customFormat="1" x14ac:dyDescent="0.25"/>
    <row r="1160" s="94" customFormat="1" x14ac:dyDescent="0.25"/>
    <row r="1161" s="94" customFormat="1" x14ac:dyDescent="0.25"/>
    <row r="1162" s="94" customFormat="1" x14ac:dyDescent="0.25"/>
    <row r="1163" s="94" customFormat="1" x14ac:dyDescent="0.25"/>
    <row r="1164" s="94" customFormat="1" x14ac:dyDescent="0.25"/>
    <row r="1165" s="94" customFormat="1" x14ac:dyDescent="0.25"/>
    <row r="1166" s="94" customFormat="1" x14ac:dyDescent="0.25"/>
    <row r="1167" s="94" customFormat="1" x14ac:dyDescent="0.25"/>
    <row r="1168" s="94" customFormat="1" x14ac:dyDescent="0.25"/>
    <row r="1169" s="94" customFormat="1" x14ac:dyDescent="0.25"/>
    <row r="1170" s="94" customFormat="1" x14ac:dyDescent="0.25"/>
    <row r="1171" s="94" customFormat="1" x14ac:dyDescent="0.25"/>
    <row r="1172" s="94" customFormat="1" x14ac:dyDescent="0.25"/>
    <row r="1173" s="94" customFormat="1" x14ac:dyDescent="0.25"/>
    <row r="1174" s="94" customFormat="1" x14ac:dyDescent="0.25"/>
    <row r="1175" s="94" customFormat="1" x14ac:dyDescent="0.25"/>
    <row r="1176" s="94" customFormat="1" x14ac:dyDescent="0.25"/>
    <row r="1177" s="94" customFormat="1" x14ac:dyDescent="0.25"/>
    <row r="1178" s="94" customFormat="1" x14ac:dyDescent="0.25"/>
    <row r="1179" s="94" customFormat="1" x14ac:dyDescent="0.25"/>
    <row r="1180" s="94" customFormat="1" x14ac:dyDescent="0.25"/>
    <row r="1181" s="94" customFormat="1" x14ac:dyDescent="0.25"/>
    <row r="1182" s="94" customFormat="1" x14ac:dyDescent="0.25"/>
    <row r="1183" s="94" customFormat="1" x14ac:dyDescent="0.25"/>
    <row r="1184" s="94" customFormat="1" x14ac:dyDescent="0.25"/>
    <row r="1185" s="94" customFormat="1" x14ac:dyDescent="0.25"/>
    <row r="1186" s="94" customFormat="1" x14ac:dyDescent="0.25"/>
    <row r="1187" s="94" customFormat="1" x14ac:dyDescent="0.25"/>
    <row r="1188" s="94" customFormat="1" x14ac:dyDescent="0.25"/>
    <row r="1189" s="94" customFormat="1" x14ac:dyDescent="0.25"/>
    <row r="1190" s="94" customFormat="1" x14ac:dyDescent="0.25"/>
    <row r="1191" s="94" customFormat="1" x14ac:dyDescent="0.25"/>
    <row r="1192" s="94" customFormat="1" x14ac:dyDescent="0.25"/>
    <row r="1193" s="94" customFormat="1" x14ac:dyDescent="0.25"/>
    <row r="1194" s="94" customFormat="1" x14ac:dyDescent="0.25"/>
    <row r="1195" s="94" customFormat="1" x14ac:dyDescent="0.25"/>
    <row r="1196" s="94" customFormat="1" x14ac:dyDescent="0.25"/>
    <row r="1197" s="94" customFormat="1" x14ac:dyDescent="0.25"/>
    <row r="1198" s="94" customFormat="1" x14ac:dyDescent="0.25"/>
    <row r="1199" s="94" customFormat="1" x14ac:dyDescent="0.25"/>
    <row r="1200" s="94" customFormat="1" x14ac:dyDescent="0.25"/>
    <row r="1201" s="94" customFormat="1" x14ac:dyDescent="0.25"/>
    <row r="1202" s="94" customFormat="1" x14ac:dyDescent="0.25"/>
    <row r="1203" s="94" customFormat="1" x14ac:dyDescent="0.25"/>
    <row r="1204" s="94" customFormat="1" x14ac:dyDescent="0.25"/>
    <row r="1205" s="94" customFormat="1" x14ac:dyDescent="0.25"/>
    <row r="1206" s="94" customFormat="1" x14ac:dyDescent="0.25"/>
    <row r="1207" s="94" customFormat="1" x14ac:dyDescent="0.25"/>
    <row r="1208" s="94" customFormat="1" x14ac:dyDescent="0.25"/>
    <row r="1209" s="94" customFormat="1" x14ac:dyDescent="0.25"/>
    <row r="1210" s="94" customFormat="1" x14ac:dyDescent="0.25"/>
    <row r="1211" s="94" customFormat="1" x14ac:dyDescent="0.25"/>
    <row r="1212" s="94" customFormat="1" x14ac:dyDescent="0.25"/>
    <row r="1213" s="94" customFormat="1" x14ac:dyDescent="0.25"/>
    <row r="1214" s="94" customFormat="1" x14ac:dyDescent="0.25"/>
    <row r="1215" s="94" customFormat="1" x14ac:dyDescent="0.25"/>
    <row r="1216" s="94" customFormat="1" x14ac:dyDescent="0.25"/>
    <row r="1217" s="94" customFormat="1" x14ac:dyDescent="0.25"/>
    <row r="1218" s="94" customFormat="1" x14ac:dyDescent="0.25"/>
    <row r="1219" s="94" customFormat="1" x14ac:dyDescent="0.25"/>
    <row r="1220" s="94" customFormat="1" x14ac:dyDescent="0.25"/>
    <row r="1221" s="94" customFormat="1" x14ac:dyDescent="0.25"/>
    <row r="1222" s="94" customFormat="1" x14ac:dyDescent="0.25"/>
    <row r="1223" s="94" customFormat="1" x14ac:dyDescent="0.25"/>
    <row r="1224" s="94" customFormat="1" x14ac:dyDescent="0.25"/>
    <row r="1225" s="94" customFormat="1" x14ac:dyDescent="0.25"/>
    <row r="1226" s="94" customFormat="1" x14ac:dyDescent="0.25"/>
    <row r="1227" s="94" customFormat="1" x14ac:dyDescent="0.25"/>
    <row r="1228" s="94" customFormat="1" x14ac:dyDescent="0.25"/>
    <row r="1229" s="94" customFormat="1" x14ac:dyDescent="0.25"/>
    <row r="1230" s="94" customFormat="1" x14ac:dyDescent="0.25"/>
    <row r="1231" s="94" customFormat="1" x14ac:dyDescent="0.25"/>
    <row r="1232" s="94" customFormat="1" x14ac:dyDescent="0.25"/>
    <row r="1233" s="94" customFormat="1" x14ac:dyDescent="0.25"/>
    <row r="1234" s="94" customFormat="1" x14ac:dyDescent="0.25"/>
    <row r="1235" s="94" customFormat="1" x14ac:dyDescent="0.25"/>
    <row r="1236" s="94" customFormat="1" x14ac:dyDescent="0.25"/>
    <row r="1237" s="94" customFormat="1" x14ac:dyDescent="0.25"/>
    <row r="1238" s="94" customFormat="1" x14ac:dyDescent="0.25"/>
    <row r="1239" s="94" customFormat="1" x14ac:dyDescent="0.25"/>
    <row r="1240" s="94" customFormat="1" x14ac:dyDescent="0.25"/>
    <row r="1241" s="94" customFormat="1" x14ac:dyDescent="0.25"/>
    <row r="1242" s="94" customFormat="1" x14ac:dyDescent="0.25"/>
    <row r="1243" s="94" customFormat="1" x14ac:dyDescent="0.25"/>
    <row r="1244" s="94" customFormat="1" x14ac:dyDescent="0.25"/>
    <row r="1245" s="94" customFormat="1" x14ac:dyDescent="0.25"/>
    <row r="1246" s="94" customFormat="1" x14ac:dyDescent="0.25"/>
    <row r="1247" s="94" customFormat="1" x14ac:dyDescent="0.25"/>
    <row r="1248" s="94" customFormat="1" x14ac:dyDescent="0.25"/>
    <row r="1249" s="94" customFormat="1" x14ac:dyDescent="0.25"/>
    <row r="1250" s="94" customFormat="1" x14ac:dyDescent="0.25"/>
    <row r="1251" s="94" customFormat="1" x14ac:dyDescent="0.25"/>
    <row r="1252" s="94" customFormat="1" x14ac:dyDescent="0.25"/>
    <row r="1253" s="94" customFormat="1" x14ac:dyDescent="0.25"/>
    <row r="1254" s="94" customFormat="1" x14ac:dyDescent="0.25"/>
    <row r="1255" s="94" customFormat="1" x14ac:dyDescent="0.25"/>
    <row r="1256" s="94" customFormat="1" x14ac:dyDescent="0.25"/>
    <row r="1257" s="94" customFormat="1" x14ac:dyDescent="0.25"/>
    <row r="1258" s="94" customFormat="1" x14ac:dyDescent="0.25"/>
    <row r="1259" s="94" customFormat="1" x14ac:dyDescent="0.25"/>
    <row r="1260" s="94" customFormat="1" x14ac:dyDescent="0.25"/>
    <row r="1261" s="94" customFormat="1" x14ac:dyDescent="0.25"/>
    <row r="1262" s="94" customFormat="1" x14ac:dyDescent="0.25"/>
    <row r="1263" s="94" customFormat="1" x14ac:dyDescent="0.25"/>
    <row r="1264" s="94" customFormat="1" x14ac:dyDescent="0.25"/>
    <row r="1265" s="94" customFormat="1" x14ac:dyDescent="0.25"/>
    <row r="1266" s="94" customFormat="1" x14ac:dyDescent="0.25"/>
    <row r="1267" s="94" customFormat="1" x14ac:dyDescent="0.25"/>
    <row r="1268" s="94" customFormat="1" x14ac:dyDescent="0.25"/>
    <row r="1269" s="94" customFormat="1" x14ac:dyDescent="0.25"/>
    <row r="1270" s="94" customFormat="1" x14ac:dyDescent="0.25"/>
    <row r="1271" s="94" customFormat="1" x14ac:dyDescent="0.25"/>
    <row r="1272" s="94" customFormat="1" x14ac:dyDescent="0.25"/>
    <row r="1273" s="94" customFormat="1" x14ac:dyDescent="0.25"/>
    <row r="1274" s="94" customFormat="1" x14ac:dyDescent="0.25"/>
    <row r="1275" s="94" customFormat="1" x14ac:dyDescent="0.25"/>
    <row r="1276" s="94" customFormat="1" x14ac:dyDescent="0.25"/>
    <row r="1277" s="94" customFormat="1" x14ac:dyDescent="0.25"/>
    <row r="1278" s="94" customFormat="1" x14ac:dyDescent="0.25"/>
    <row r="1279" s="94" customFormat="1" x14ac:dyDescent="0.25"/>
    <row r="1280" s="94" customFormat="1" x14ac:dyDescent="0.25"/>
    <row r="1281" s="94" customFormat="1" x14ac:dyDescent="0.25"/>
    <row r="1282" s="94" customFormat="1" x14ac:dyDescent="0.25"/>
    <row r="1283" s="94" customFormat="1" x14ac:dyDescent="0.25"/>
    <row r="1284" s="94" customFormat="1" x14ac:dyDescent="0.25"/>
    <row r="1285" s="94" customFormat="1" x14ac:dyDescent="0.25"/>
    <row r="1286" s="94" customFormat="1" x14ac:dyDescent="0.25"/>
    <row r="1287" s="94" customFormat="1" x14ac:dyDescent="0.25"/>
    <row r="1288" s="94" customFormat="1" x14ac:dyDescent="0.25"/>
    <row r="1289" s="94" customFormat="1" x14ac:dyDescent="0.25"/>
    <row r="1290" s="94" customFormat="1" x14ac:dyDescent="0.25"/>
    <row r="1291" s="94" customFormat="1" x14ac:dyDescent="0.25"/>
    <row r="1292" s="94" customFormat="1" x14ac:dyDescent="0.25"/>
    <row r="1293" s="94" customFormat="1" x14ac:dyDescent="0.25"/>
    <row r="1294" s="94" customFormat="1" x14ac:dyDescent="0.25"/>
    <row r="1295" s="94" customFormat="1" x14ac:dyDescent="0.25"/>
    <row r="1296" s="94" customFormat="1" x14ac:dyDescent="0.25"/>
    <row r="1297" s="94" customFormat="1" x14ac:dyDescent="0.25"/>
    <row r="1298" s="94" customFormat="1" x14ac:dyDescent="0.25"/>
    <row r="1299" s="94" customFormat="1" x14ac:dyDescent="0.25"/>
    <row r="1300" s="94" customFormat="1" x14ac:dyDescent="0.25"/>
    <row r="1301" s="94" customFormat="1" x14ac:dyDescent="0.25"/>
    <row r="1302" s="94" customFormat="1" x14ac:dyDescent="0.25"/>
    <row r="1303" s="94" customFormat="1" x14ac:dyDescent="0.25"/>
    <row r="1304" s="94" customFormat="1" x14ac:dyDescent="0.25"/>
    <row r="1305" s="94" customFormat="1" x14ac:dyDescent="0.25"/>
    <row r="1306" s="94" customFormat="1" x14ac:dyDescent="0.25"/>
    <row r="1307" s="94" customFormat="1" x14ac:dyDescent="0.25"/>
    <row r="1308" s="94" customFormat="1" x14ac:dyDescent="0.25"/>
    <row r="1309" s="94" customFormat="1" x14ac:dyDescent="0.25"/>
    <row r="1310" s="94" customFormat="1" x14ac:dyDescent="0.25"/>
    <row r="1311" s="94" customFormat="1" x14ac:dyDescent="0.25"/>
    <row r="1312" s="94" customFormat="1" x14ac:dyDescent="0.25"/>
    <row r="1313" s="94" customFormat="1" x14ac:dyDescent="0.25"/>
    <row r="1314" s="94" customFormat="1" x14ac:dyDescent="0.25"/>
    <row r="1315" s="94" customFormat="1" x14ac:dyDescent="0.25"/>
    <row r="1316" s="94" customFormat="1" x14ac:dyDescent="0.25"/>
    <row r="1317" s="94" customFormat="1" x14ac:dyDescent="0.25"/>
    <row r="1318" s="94" customFormat="1" x14ac:dyDescent="0.25"/>
    <row r="1319" s="94" customFormat="1" x14ac:dyDescent="0.25"/>
    <row r="1320" s="94" customFormat="1" x14ac:dyDescent="0.25"/>
    <row r="1321" s="94" customFormat="1" x14ac:dyDescent="0.25"/>
    <row r="1322" s="94" customFormat="1" x14ac:dyDescent="0.25"/>
    <row r="1323" s="94" customFormat="1" x14ac:dyDescent="0.25"/>
    <row r="1324" s="94" customFormat="1" x14ac:dyDescent="0.25"/>
    <row r="1325" s="94" customFormat="1" x14ac:dyDescent="0.25"/>
    <row r="1326" s="94" customFormat="1" x14ac:dyDescent="0.25"/>
    <row r="1327" s="94" customFormat="1" x14ac:dyDescent="0.25"/>
    <row r="1328" s="94" customFormat="1" x14ac:dyDescent="0.25"/>
    <row r="1329" s="94" customFormat="1" x14ac:dyDescent="0.25"/>
    <row r="1330" s="94" customFormat="1" x14ac:dyDescent="0.25"/>
    <row r="1331" s="94" customFormat="1" x14ac:dyDescent="0.25"/>
    <row r="1332" s="94" customFormat="1" x14ac:dyDescent="0.25"/>
    <row r="1333" s="94" customFormat="1" x14ac:dyDescent="0.25"/>
    <row r="1334" s="94" customFormat="1" x14ac:dyDescent="0.25"/>
    <row r="1335" s="94" customFormat="1" x14ac:dyDescent="0.25"/>
    <row r="1336" s="94" customFormat="1" x14ac:dyDescent="0.25"/>
    <row r="1337" s="94" customFormat="1" x14ac:dyDescent="0.25"/>
    <row r="1338" s="94" customFormat="1" x14ac:dyDescent="0.25"/>
    <row r="1339" s="94" customFormat="1" x14ac:dyDescent="0.25"/>
    <row r="1340" s="94" customFormat="1" x14ac:dyDescent="0.25"/>
    <row r="1341" s="94" customFormat="1" x14ac:dyDescent="0.25"/>
    <row r="1342" s="94" customFormat="1" x14ac:dyDescent="0.25"/>
    <row r="1343" s="94" customFormat="1" x14ac:dyDescent="0.25"/>
    <row r="1344" s="94" customFormat="1" x14ac:dyDescent="0.25"/>
    <row r="1345" s="94" customFormat="1" x14ac:dyDescent="0.25"/>
    <row r="1346" s="94" customFormat="1" x14ac:dyDescent="0.25"/>
    <row r="1347" s="94" customFormat="1" x14ac:dyDescent="0.25"/>
    <row r="1348" s="94" customFormat="1" x14ac:dyDescent="0.25"/>
    <row r="1349" s="94" customFormat="1" x14ac:dyDescent="0.25"/>
    <row r="1350" s="94" customFormat="1" x14ac:dyDescent="0.25"/>
    <row r="1351" s="94" customFormat="1" x14ac:dyDescent="0.25"/>
    <row r="1352" s="94" customFormat="1" x14ac:dyDescent="0.25"/>
    <row r="1353" s="94" customFormat="1" x14ac:dyDescent="0.25"/>
    <row r="1354" s="94" customFormat="1" x14ac:dyDescent="0.25"/>
    <row r="1355" s="94" customFormat="1" x14ac:dyDescent="0.25"/>
    <row r="1356" s="94" customFormat="1" x14ac:dyDescent="0.25"/>
    <row r="1357" s="94" customFormat="1" x14ac:dyDescent="0.25"/>
    <row r="1358" s="94" customFormat="1" x14ac:dyDescent="0.25"/>
    <row r="1359" s="94" customFormat="1" x14ac:dyDescent="0.25"/>
    <row r="1360" s="94" customFormat="1" x14ac:dyDescent="0.25"/>
    <row r="1361" s="94" customFormat="1" x14ac:dyDescent="0.25"/>
    <row r="1362" s="94" customFormat="1" x14ac:dyDescent="0.25"/>
    <row r="1363" s="94" customFormat="1" x14ac:dyDescent="0.25"/>
    <row r="1364" s="94" customFormat="1" x14ac:dyDescent="0.25"/>
    <row r="1365" s="94" customFormat="1" x14ac:dyDescent="0.25"/>
    <row r="1366" s="94" customFormat="1" x14ac:dyDescent="0.25"/>
    <row r="1367" s="94" customFormat="1" x14ac:dyDescent="0.25"/>
    <row r="1368" s="94" customFormat="1" x14ac:dyDescent="0.25"/>
    <row r="1369" s="94" customFormat="1" x14ac:dyDescent="0.25"/>
    <row r="1370" s="94" customFormat="1" x14ac:dyDescent="0.25"/>
    <row r="1371" s="94" customFormat="1" x14ac:dyDescent="0.25"/>
    <row r="1372" s="94" customFormat="1" x14ac:dyDescent="0.25"/>
    <row r="1373" s="94" customFormat="1" x14ac:dyDescent="0.25"/>
    <row r="1374" s="94" customFormat="1" x14ac:dyDescent="0.25"/>
    <row r="1375" s="94" customFormat="1" x14ac:dyDescent="0.25"/>
    <row r="1376" s="94" customFormat="1" x14ac:dyDescent="0.25"/>
    <row r="1377" s="94" customFormat="1" x14ac:dyDescent="0.25"/>
    <row r="1378" s="94" customFormat="1" x14ac:dyDescent="0.25"/>
    <row r="1379" s="94" customFormat="1" x14ac:dyDescent="0.25"/>
    <row r="1380" s="94" customFormat="1" x14ac:dyDescent="0.25"/>
    <row r="1381" s="94" customFormat="1" x14ac:dyDescent="0.25"/>
    <row r="1382" s="94" customFormat="1" x14ac:dyDescent="0.25"/>
    <row r="1383" s="94" customFormat="1" x14ac:dyDescent="0.25"/>
    <row r="1384" s="94" customFormat="1" x14ac:dyDescent="0.25"/>
    <row r="1385" s="94" customFormat="1" x14ac:dyDescent="0.25"/>
    <row r="1386" s="94" customFormat="1" x14ac:dyDescent="0.25"/>
    <row r="1387" s="94" customFormat="1" x14ac:dyDescent="0.25"/>
    <row r="1388" s="94" customFormat="1" x14ac:dyDescent="0.25"/>
    <row r="1389" s="94" customFormat="1" x14ac:dyDescent="0.25"/>
    <row r="1390" s="94" customFormat="1" x14ac:dyDescent="0.25"/>
    <row r="1391" s="94" customFormat="1" x14ac:dyDescent="0.25"/>
    <row r="1392" s="94" customFormat="1" x14ac:dyDescent="0.25"/>
    <row r="1393" s="94" customFormat="1" x14ac:dyDescent="0.25"/>
    <row r="1394" s="94" customFormat="1" x14ac:dyDescent="0.25"/>
    <row r="1395" s="94" customFormat="1" x14ac:dyDescent="0.25"/>
    <row r="1396" s="94" customFormat="1" x14ac:dyDescent="0.25"/>
    <row r="1397" s="94" customFormat="1" x14ac:dyDescent="0.25"/>
    <row r="1398" s="94" customFormat="1" x14ac:dyDescent="0.25"/>
    <row r="1399" s="94" customFormat="1" x14ac:dyDescent="0.25"/>
    <row r="1400" s="94" customFormat="1" x14ac:dyDescent="0.25"/>
    <row r="1401" s="94" customFormat="1" x14ac:dyDescent="0.25"/>
    <row r="1402" s="94" customFormat="1" x14ac:dyDescent="0.25"/>
    <row r="1403" s="94" customFormat="1" x14ac:dyDescent="0.25"/>
    <row r="1404" s="94" customFormat="1" x14ac:dyDescent="0.25"/>
    <row r="1405" s="94" customFormat="1" x14ac:dyDescent="0.25"/>
    <row r="1406" s="94" customFormat="1" x14ac:dyDescent="0.25"/>
    <row r="1407" s="94" customFormat="1" x14ac:dyDescent="0.25"/>
    <row r="1408" s="94" customFormat="1" x14ac:dyDescent="0.25"/>
    <row r="1409" s="94" customFormat="1" x14ac:dyDescent="0.25"/>
    <row r="1410" s="94" customFormat="1" x14ac:dyDescent="0.25"/>
    <row r="1411" s="94" customFormat="1" x14ac:dyDescent="0.25"/>
    <row r="1412" s="94" customFormat="1" x14ac:dyDescent="0.25"/>
    <row r="1413" s="94" customFormat="1" x14ac:dyDescent="0.25"/>
    <row r="1414" s="94" customFormat="1" x14ac:dyDescent="0.25"/>
    <row r="1415" s="94" customFormat="1" x14ac:dyDescent="0.25"/>
    <row r="1416" s="94" customFormat="1" x14ac:dyDescent="0.25"/>
    <row r="1417" s="94" customFormat="1" x14ac:dyDescent="0.25"/>
    <row r="1418" s="94" customFormat="1" x14ac:dyDescent="0.25"/>
    <row r="1419" s="94" customFormat="1" x14ac:dyDescent="0.25"/>
    <row r="1420" s="94" customFormat="1" x14ac:dyDescent="0.25"/>
    <row r="1421" s="94" customFormat="1" x14ac:dyDescent="0.25"/>
    <row r="1422" s="94" customFormat="1" x14ac:dyDescent="0.25"/>
    <row r="1423" s="94" customFormat="1" x14ac:dyDescent="0.25"/>
    <row r="1424" s="94" customFormat="1" x14ac:dyDescent="0.25"/>
    <row r="1425" s="94" customFormat="1" x14ac:dyDescent="0.25"/>
    <row r="1426" s="94" customFormat="1" x14ac:dyDescent="0.25"/>
    <row r="1427" s="94" customFormat="1" x14ac:dyDescent="0.25"/>
    <row r="1428" s="94" customFormat="1" x14ac:dyDescent="0.25"/>
    <row r="1429" s="94" customFormat="1" x14ac:dyDescent="0.25"/>
    <row r="1430" s="94" customFormat="1" x14ac:dyDescent="0.25"/>
    <row r="1431" s="94" customFormat="1" x14ac:dyDescent="0.25"/>
    <row r="1432" s="94" customFormat="1" x14ac:dyDescent="0.25"/>
    <row r="1433" s="94" customFormat="1" x14ac:dyDescent="0.25"/>
    <row r="1434" s="94" customFormat="1" x14ac:dyDescent="0.25"/>
    <row r="1435" s="94" customFormat="1" x14ac:dyDescent="0.25"/>
    <row r="1436" s="94" customFormat="1" x14ac:dyDescent="0.25"/>
    <row r="1437" s="94" customFormat="1" x14ac:dyDescent="0.25"/>
    <row r="1438" s="94" customFormat="1" x14ac:dyDescent="0.25"/>
    <row r="1439" s="94" customFormat="1" x14ac:dyDescent="0.25"/>
    <row r="1440" s="94" customFormat="1" x14ac:dyDescent="0.25"/>
    <row r="1441" s="94" customFormat="1" x14ac:dyDescent="0.25"/>
    <row r="1442" s="94" customFormat="1" x14ac:dyDescent="0.25"/>
    <row r="1443" s="94" customFormat="1" x14ac:dyDescent="0.25"/>
    <row r="1444" s="94" customFormat="1" x14ac:dyDescent="0.25"/>
    <row r="1445" s="94" customFormat="1" x14ac:dyDescent="0.25"/>
    <row r="1446" s="94" customFormat="1" x14ac:dyDescent="0.25"/>
    <row r="1447" s="94" customFormat="1" x14ac:dyDescent="0.25"/>
    <row r="1448" s="94" customFormat="1" x14ac:dyDescent="0.25"/>
    <row r="1449" s="94" customFormat="1" x14ac:dyDescent="0.25"/>
    <row r="1450" s="94" customFormat="1" x14ac:dyDescent="0.25"/>
    <row r="1451" s="94" customFormat="1" x14ac:dyDescent="0.25"/>
    <row r="1452" s="94" customFormat="1" x14ac:dyDescent="0.25"/>
    <row r="1453" s="94" customFormat="1" x14ac:dyDescent="0.25"/>
    <row r="1454" s="94" customFormat="1" x14ac:dyDescent="0.25"/>
    <row r="1455" s="94" customFormat="1" x14ac:dyDescent="0.25"/>
    <row r="1456" s="94" customFormat="1" x14ac:dyDescent="0.25"/>
    <row r="1457" s="94" customFormat="1" x14ac:dyDescent="0.25"/>
    <row r="1458" s="94" customFormat="1" x14ac:dyDescent="0.25"/>
    <row r="1459" s="94" customFormat="1" x14ac:dyDescent="0.25"/>
    <row r="1460" s="94" customFormat="1" x14ac:dyDescent="0.25"/>
    <row r="1461" s="94" customFormat="1" x14ac:dyDescent="0.25"/>
    <row r="1462" s="94" customFormat="1" x14ac:dyDescent="0.25"/>
    <row r="1463" s="94" customFormat="1" x14ac:dyDescent="0.25"/>
    <row r="1464" s="94" customFormat="1" x14ac:dyDescent="0.25"/>
    <row r="1465" s="94" customFormat="1" x14ac:dyDescent="0.25"/>
    <row r="1466" s="94" customFormat="1" x14ac:dyDescent="0.25"/>
    <row r="1467" s="94" customFormat="1" x14ac:dyDescent="0.25"/>
    <row r="1468" s="94" customFormat="1" x14ac:dyDescent="0.25"/>
    <row r="1469" s="94" customFormat="1" x14ac:dyDescent="0.25"/>
    <row r="1470" s="94" customFormat="1" x14ac:dyDescent="0.25"/>
    <row r="1471" s="94" customFormat="1" x14ac:dyDescent="0.25"/>
    <row r="1472" s="94" customFormat="1" x14ac:dyDescent="0.25"/>
    <row r="1473" s="94" customFormat="1" x14ac:dyDescent="0.25"/>
    <row r="1474" s="94" customFormat="1" x14ac:dyDescent="0.25"/>
    <row r="1475" s="94" customFormat="1" x14ac:dyDescent="0.25"/>
    <row r="1476" s="94" customFormat="1" x14ac:dyDescent="0.25"/>
    <row r="1477" s="94" customFormat="1" x14ac:dyDescent="0.25"/>
    <row r="1478" s="94" customFormat="1" x14ac:dyDescent="0.25"/>
    <row r="1479" s="94" customFormat="1" x14ac:dyDescent="0.25"/>
    <row r="1480" s="94" customFormat="1" x14ac:dyDescent="0.25"/>
    <row r="1481" s="94" customFormat="1" x14ac:dyDescent="0.25"/>
    <row r="1482" s="94" customFormat="1" x14ac:dyDescent="0.25"/>
    <row r="1483" s="94" customFormat="1" x14ac:dyDescent="0.25"/>
    <row r="1484" s="94" customFormat="1" x14ac:dyDescent="0.25"/>
    <row r="1485" s="94" customFormat="1" x14ac:dyDescent="0.25"/>
    <row r="1486" s="94" customFormat="1" x14ac:dyDescent="0.25"/>
    <row r="1487" s="94" customFormat="1" x14ac:dyDescent="0.25"/>
    <row r="1488" s="94" customFormat="1" x14ac:dyDescent="0.25"/>
    <row r="1489" s="94" customFormat="1" x14ac:dyDescent="0.25"/>
    <row r="1490" s="94" customFormat="1" x14ac:dyDescent="0.25"/>
    <row r="1491" s="94" customFormat="1" x14ac:dyDescent="0.25"/>
    <row r="1492" s="94" customFormat="1" x14ac:dyDescent="0.25"/>
    <row r="1493" s="94" customFormat="1" x14ac:dyDescent="0.25"/>
    <row r="1494" s="94" customFormat="1" x14ac:dyDescent="0.25"/>
    <row r="1495" s="94" customFormat="1" x14ac:dyDescent="0.25"/>
    <row r="1496" s="94" customFormat="1" x14ac:dyDescent="0.25"/>
    <row r="1497" s="94" customFormat="1" x14ac:dyDescent="0.25"/>
    <row r="1498" s="94" customFormat="1" x14ac:dyDescent="0.25"/>
    <row r="1499" s="94" customFormat="1" x14ac:dyDescent="0.25"/>
    <row r="1500" s="94" customFormat="1" x14ac:dyDescent="0.25"/>
    <row r="1501" s="94" customFormat="1" x14ac:dyDescent="0.25"/>
    <row r="1502" s="94" customFormat="1" x14ac:dyDescent="0.25"/>
    <row r="1503" s="94" customFormat="1" x14ac:dyDescent="0.25"/>
    <row r="1504" s="94" customFormat="1" x14ac:dyDescent="0.25"/>
    <row r="1505" s="94" customFormat="1" x14ac:dyDescent="0.25"/>
    <row r="1506" s="94" customFormat="1" x14ac:dyDescent="0.25"/>
    <row r="1507" s="94" customFormat="1" x14ac:dyDescent="0.25"/>
    <row r="1508" s="94" customFormat="1" x14ac:dyDescent="0.25"/>
    <row r="1509" s="94" customFormat="1" x14ac:dyDescent="0.25"/>
    <row r="1510" s="94" customFormat="1" x14ac:dyDescent="0.25"/>
    <row r="1511" s="94" customFormat="1" x14ac:dyDescent="0.25"/>
    <row r="1512" s="94" customFormat="1" x14ac:dyDescent="0.25"/>
    <row r="1513" s="94" customFormat="1" x14ac:dyDescent="0.25"/>
    <row r="1514" s="94" customFormat="1" x14ac:dyDescent="0.25"/>
    <row r="1515" s="94" customFormat="1" x14ac:dyDescent="0.25"/>
    <row r="1516" s="94" customFormat="1" x14ac:dyDescent="0.25"/>
    <row r="1517" s="94" customFormat="1" x14ac:dyDescent="0.25"/>
    <row r="1518" s="94" customFormat="1" x14ac:dyDescent="0.25"/>
    <row r="1519" s="94" customFormat="1" x14ac:dyDescent="0.25"/>
    <row r="1520" s="94" customFormat="1" x14ac:dyDescent="0.25"/>
    <row r="1521" s="94" customFormat="1" x14ac:dyDescent="0.25"/>
    <row r="1522" s="94" customFormat="1" x14ac:dyDescent="0.25"/>
    <row r="1523" s="94" customFormat="1" x14ac:dyDescent="0.25"/>
    <row r="1524" s="94" customFormat="1" x14ac:dyDescent="0.25"/>
    <row r="1525" s="94" customFormat="1" x14ac:dyDescent="0.25"/>
    <row r="1526" s="94" customFormat="1" x14ac:dyDescent="0.25"/>
    <row r="1527" s="94" customFormat="1" x14ac:dyDescent="0.25"/>
    <row r="1528" s="94" customFormat="1" x14ac:dyDescent="0.25"/>
    <row r="1529" s="94" customFormat="1" x14ac:dyDescent="0.25"/>
    <row r="1530" s="94" customFormat="1" x14ac:dyDescent="0.25"/>
    <row r="1531" s="94" customFormat="1" x14ac:dyDescent="0.25"/>
    <row r="1532" s="94" customFormat="1" x14ac:dyDescent="0.25"/>
    <row r="1533" s="94" customFormat="1" x14ac:dyDescent="0.25"/>
    <row r="1534" s="94" customFormat="1" x14ac:dyDescent="0.25"/>
    <row r="1535" s="94" customFormat="1" x14ac:dyDescent="0.25"/>
    <row r="1536" s="94" customFormat="1" x14ac:dyDescent="0.25"/>
    <row r="1537" s="94" customFormat="1" x14ac:dyDescent="0.25"/>
    <row r="1538" s="94" customFormat="1" x14ac:dyDescent="0.25"/>
    <row r="1539" s="94" customFormat="1" x14ac:dyDescent="0.25"/>
    <row r="1540" s="94" customFormat="1" x14ac:dyDescent="0.25"/>
    <row r="1541" s="94" customFormat="1" x14ac:dyDescent="0.25"/>
    <row r="1542" s="94" customFormat="1" x14ac:dyDescent="0.25"/>
    <row r="1543" s="94" customFormat="1" x14ac:dyDescent="0.25"/>
    <row r="1544" s="94" customFormat="1" x14ac:dyDescent="0.25"/>
    <row r="1545" s="94" customFormat="1" x14ac:dyDescent="0.25"/>
    <row r="1546" s="94" customFormat="1" x14ac:dyDescent="0.25"/>
    <row r="1547" s="94" customFormat="1" x14ac:dyDescent="0.25"/>
    <row r="1548" s="94" customFormat="1" x14ac:dyDescent="0.25"/>
    <row r="1549" s="94" customFormat="1" x14ac:dyDescent="0.25"/>
    <row r="1550" s="94" customFormat="1" x14ac:dyDescent="0.25"/>
    <row r="1551" s="94" customFormat="1" x14ac:dyDescent="0.25"/>
    <row r="1552" s="94" customFormat="1" x14ac:dyDescent="0.25"/>
    <row r="1553" s="94" customFormat="1" x14ac:dyDescent="0.25"/>
    <row r="1554" s="94" customFormat="1" x14ac:dyDescent="0.25"/>
    <row r="1555" s="94" customFormat="1" x14ac:dyDescent="0.25"/>
    <row r="1556" s="94" customFormat="1" x14ac:dyDescent="0.25"/>
    <row r="1557" s="94" customFormat="1" x14ac:dyDescent="0.25"/>
    <row r="1558" s="94" customFormat="1" x14ac:dyDescent="0.25"/>
    <row r="1559" s="94" customFormat="1" x14ac:dyDescent="0.25"/>
    <row r="1560" s="94" customFormat="1" x14ac:dyDescent="0.25"/>
    <row r="1561" s="94" customFormat="1" x14ac:dyDescent="0.25"/>
    <row r="1562" s="94" customFormat="1" x14ac:dyDescent="0.25"/>
    <row r="1563" s="94" customFormat="1" x14ac:dyDescent="0.25"/>
    <row r="1564" s="94" customFormat="1" x14ac:dyDescent="0.25"/>
    <row r="1565" s="94" customFormat="1" x14ac:dyDescent="0.25"/>
    <row r="1566" s="94" customFormat="1" x14ac:dyDescent="0.25"/>
    <row r="1567" s="94" customFormat="1" x14ac:dyDescent="0.25"/>
    <row r="1568" s="94" customFormat="1" x14ac:dyDescent="0.25"/>
    <row r="1569" s="94" customFormat="1" x14ac:dyDescent="0.25"/>
    <row r="1570" s="94" customFormat="1" x14ac:dyDescent="0.25"/>
    <row r="1571" s="94" customFormat="1" x14ac:dyDescent="0.25"/>
    <row r="1572" s="94" customFormat="1" x14ac:dyDescent="0.25"/>
    <row r="1573" s="94" customFormat="1" x14ac:dyDescent="0.25"/>
    <row r="1574" s="94" customFormat="1" x14ac:dyDescent="0.25"/>
    <row r="1575" s="94" customFormat="1" x14ac:dyDescent="0.25"/>
    <row r="1576" s="94" customFormat="1" x14ac:dyDescent="0.25"/>
    <row r="1577" s="94" customFormat="1" x14ac:dyDescent="0.25"/>
    <row r="1578" s="94" customFormat="1" x14ac:dyDescent="0.25"/>
    <row r="1579" s="94" customFormat="1" x14ac:dyDescent="0.25"/>
    <row r="1580" s="94" customFormat="1" x14ac:dyDescent="0.25"/>
    <row r="1581" s="94" customFormat="1" x14ac:dyDescent="0.25"/>
    <row r="1582" s="94" customFormat="1" x14ac:dyDescent="0.25"/>
    <row r="1583" s="94" customFormat="1" x14ac:dyDescent="0.25"/>
    <row r="1584" s="94" customFormat="1" x14ac:dyDescent="0.25"/>
    <row r="1585" s="94" customFormat="1" x14ac:dyDescent="0.25"/>
    <row r="1586" s="94" customFormat="1" x14ac:dyDescent="0.25"/>
    <row r="1587" s="94" customFormat="1" x14ac:dyDescent="0.25"/>
    <row r="1588" s="94" customFormat="1" x14ac:dyDescent="0.25"/>
    <row r="1589" s="94" customFormat="1" x14ac:dyDescent="0.25"/>
    <row r="1590" s="94" customFormat="1" x14ac:dyDescent="0.25"/>
    <row r="1591" s="94" customFormat="1" x14ac:dyDescent="0.25"/>
    <row r="1592" s="94" customFormat="1" x14ac:dyDescent="0.25"/>
    <row r="1593" s="94" customFormat="1" x14ac:dyDescent="0.25"/>
    <row r="1594" s="94" customFormat="1" x14ac:dyDescent="0.25"/>
    <row r="1595" s="94" customFormat="1" x14ac:dyDescent="0.25"/>
    <row r="1596" s="94" customFormat="1" x14ac:dyDescent="0.25"/>
    <row r="1597" s="94" customFormat="1" x14ac:dyDescent="0.25"/>
    <row r="1598" s="94" customFormat="1" x14ac:dyDescent="0.25"/>
    <row r="1599" s="94" customFormat="1" x14ac:dyDescent="0.25"/>
    <row r="1600" s="94" customFormat="1" x14ac:dyDescent="0.25"/>
    <row r="1601" s="94" customFormat="1" x14ac:dyDescent="0.25"/>
    <row r="1602" s="94" customFormat="1" x14ac:dyDescent="0.25"/>
    <row r="1603" s="94" customFormat="1" x14ac:dyDescent="0.25"/>
    <row r="1604" s="94" customFormat="1" x14ac:dyDescent="0.25"/>
    <row r="1605" s="94" customFormat="1" x14ac:dyDescent="0.25"/>
    <row r="1606" s="94" customFormat="1" x14ac:dyDescent="0.25"/>
    <row r="1607" s="94" customFormat="1" x14ac:dyDescent="0.25"/>
    <row r="1608" s="94" customFormat="1" x14ac:dyDescent="0.25"/>
    <row r="1609" s="94" customFormat="1" x14ac:dyDescent="0.25"/>
    <row r="1610" s="94" customFormat="1" x14ac:dyDescent="0.25"/>
    <row r="1611" s="94" customFormat="1" x14ac:dyDescent="0.25"/>
    <row r="1612" s="94" customFormat="1" x14ac:dyDescent="0.25"/>
    <row r="1613" s="94" customFormat="1" x14ac:dyDescent="0.25"/>
    <row r="1614" s="94" customFormat="1" x14ac:dyDescent="0.25"/>
    <row r="1615" s="94" customFormat="1" x14ac:dyDescent="0.25"/>
    <row r="1616" s="94" customFormat="1" x14ac:dyDescent="0.25"/>
    <row r="1617" s="94" customFormat="1" x14ac:dyDescent="0.25"/>
    <row r="1618" s="94" customFormat="1" x14ac:dyDescent="0.25"/>
    <row r="1619" s="94" customFormat="1" x14ac:dyDescent="0.25"/>
    <row r="1620" s="94" customFormat="1" x14ac:dyDescent="0.25"/>
    <row r="1621" s="94" customFormat="1" x14ac:dyDescent="0.25"/>
    <row r="1622" s="94" customFormat="1" x14ac:dyDescent="0.25"/>
    <row r="1623" s="94" customFormat="1" x14ac:dyDescent="0.25"/>
    <row r="1624" s="94" customFormat="1" x14ac:dyDescent="0.25"/>
    <row r="1625" s="94" customFormat="1" x14ac:dyDescent="0.25"/>
    <row r="1626" s="94" customFormat="1" x14ac:dyDescent="0.25"/>
    <row r="1627" s="94" customFormat="1" x14ac:dyDescent="0.25"/>
    <row r="1628" s="94" customFormat="1" x14ac:dyDescent="0.25"/>
    <row r="1629" s="94" customFormat="1" x14ac:dyDescent="0.25"/>
    <row r="1630" s="94" customFormat="1" x14ac:dyDescent="0.25"/>
    <row r="1631" s="94" customFormat="1" x14ac:dyDescent="0.25"/>
    <row r="1632" s="94" customFormat="1" x14ac:dyDescent="0.25"/>
    <row r="1633" s="94" customFormat="1" x14ac:dyDescent="0.25"/>
    <row r="1634" s="94" customFormat="1" x14ac:dyDescent="0.25"/>
    <row r="1635" s="94" customFormat="1" x14ac:dyDescent="0.25"/>
    <row r="1636" s="94" customFormat="1" x14ac:dyDescent="0.25"/>
    <row r="1637" s="94" customFormat="1" x14ac:dyDescent="0.25"/>
    <row r="1638" s="94" customFormat="1" x14ac:dyDescent="0.25"/>
    <row r="1639" s="94" customFormat="1" x14ac:dyDescent="0.25"/>
    <row r="1640" s="94" customFormat="1" x14ac:dyDescent="0.25"/>
    <row r="1641" s="94" customFormat="1" x14ac:dyDescent="0.25"/>
    <row r="1642" s="94" customFormat="1" x14ac:dyDescent="0.25"/>
    <row r="1643" s="94" customFormat="1" x14ac:dyDescent="0.25"/>
    <row r="1644" s="94" customFormat="1" x14ac:dyDescent="0.25"/>
    <row r="1645" s="94" customFormat="1" x14ac:dyDescent="0.25"/>
    <row r="1646" s="94" customFormat="1" x14ac:dyDescent="0.25"/>
    <row r="1647" s="94" customFormat="1" x14ac:dyDescent="0.25"/>
    <row r="1648" s="94" customFormat="1" x14ac:dyDescent="0.25"/>
    <row r="1649" s="94" customFormat="1" x14ac:dyDescent="0.25"/>
    <row r="1650" s="94" customFormat="1" x14ac:dyDescent="0.25"/>
    <row r="1651" s="94" customFormat="1" x14ac:dyDescent="0.25"/>
    <row r="1652" s="94" customFormat="1" x14ac:dyDescent="0.25"/>
    <row r="1653" s="94" customFormat="1" x14ac:dyDescent="0.25"/>
    <row r="1654" s="94" customFormat="1" x14ac:dyDescent="0.25"/>
    <row r="1655" s="94" customFormat="1" x14ac:dyDescent="0.25"/>
    <row r="1656" s="94" customFormat="1" x14ac:dyDescent="0.25"/>
    <row r="1657" s="94" customFormat="1" x14ac:dyDescent="0.25"/>
    <row r="1658" s="94" customFormat="1" x14ac:dyDescent="0.25"/>
    <row r="1659" s="94" customFormat="1" x14ac:dyDescent="0.25"/>
    <row r="1660" s="94" customFormat="1" x14ac:dyDescent="0.25"/>
    <row r="1661" s="94" customFormat="1" x14ac:dyDescent="0.25"/>
    <row r="1662" s="94" customFormat="1" x14ac:dyDescent="0.25"/>
    <row r="1663" s="94" customFormat="1" x14ac:dyDescent="0.25"/>
    <row r="1664" s="94" customFormat="1" x14ac:dyDescent="0.25"/>
    <row r="1665" s="94" customFormat="1" x14ac:dyDescent="0.25"/>
    <row r="1666" s="94" customFormat="1" x14ac:dyDescent="0.25"/>
    <row r="1667" s="94" customFormat="1" x14ac:dyDescent="0.25"/>
    <row r="1668" s="94" customFormat="1" x14ac:dyDescent="0.25"/>
    <row r="1669" s="94" customFormat="1" x14ac:dyDescent="0.25"/>
    <row r="1670" s="94" customFormat="1" x14ac:dyDescent="0.25"/>
    <row r="1671" s="94" customFormat="1" x14ac:dyDescent="0.25"/>
    <row r="1672" s="94" customFormat="1" x14ac:dyDescent="0.25"/>
    <row r="1673" s="94" customFormat="1" x14ac:dyDescent="0.25"/>
    <row r="1674" s="94" customFormat="1" x14ac:dyDescent="0.25"/>
    <row r="1675" s="94" customFormat="1" x14ac:dyDescent="0.25"/>
    <row r="1676" s="94" customFormat="1" x14ac:dyDescent="0.25"/>
    <row r="1677" s="94" customFormat="1" x14ac:dyDescent="0.25"/>
    <row r="1678" s="94" customFormat="1" x14ac:dyDescent="0.25"/>
    <row r="1679" s="94" customFormat="1" x14ac:dyDescent="0.25"/>
    <row r="1680" s="94" customFormat="1" x14ac:dyDescent="0.25"/>
    <row r="1681" s="94" customFormat="1" x14ac:dyDescent="0.25"/>
    <row r="1682" s="94" customFormat="1" x14ac:dyDescent="0.25"/>
    <row r="1683" s="94" customFormat="1" x14ac:dyDescent="0.25"/>
    <row r="1684" s="94" customFormat="1" x14ac:dyDescent="0.25"/>
    <row r="1685" s="94" customFormat="1" x14ac:dyDescent="0.25"/>
    <row r="1686" s="94" customFormat="1" x14ac:dyDescent="0.25"/>
    <row r="1687" s="94" customFormat="1" x14ac:dyDescent="0.25"/>
    <row r="1688" s="94" customFormat="1" x14ac:dyDescent="0.25"/>
    <row r="1689" s="94" customFormat="1" x14ac:dyDescent="0.25"/>
    <row r="1690" s="94" customFormat="1" x14ac:dyDescent="0.25"/>
    <row r="1691" s="94" customFormat="1" x14ac:dyDescent="0.25"/>
    <row r="1692" s="94" customFormat="1" x14ac:dyDescent="0.25"/>
    <row r="1693" s="94" customFormat="1" x14ac:dyDescent="0.25"/>
    <row r="1694" s="94" customFormat="1" x14ac:dyDescent="0.25"/>
    <row r="1695" s="94" customFormat="1" x14ac:dyDescent="0.25"/>
    <row r="1696" s="94" customFormat="1" x14ac:dyDescent="0.25"/>
    <row r="1697" s="94" customFormat="1" x14ac:dyDescent="0.25"/>
    <row r="1698" s="94" customFormat="1" x14ac:dyDescent="0.25"/>
    <row r="1699" s="94" customFormat="1" x14ac:dyDescent="0.25"/>
    <row r="1700" s="94" customFormat="1" x14ac:dyDescent="0.25"/>
    <row r="1701" s="94" customFormat="1" x14ac:dyDescent="0.25"/>
    <row r="1702" s="94" customFormat="1" x14ac:dyDescent="0.25"/>
    <row r="1703" s="94" customFormat="1" x14ac:dyDescent="0.25"/>
    <row r="1704" s="94" customFormat="1" x14ac:dyDescent="0.25"/>
    <row r="1705" s="94" customFormat="1" x14ac:dyDescent="0.25"/>
    <row r="1706" s="94" customFormat="1" x14ac:dyDescent="0.25"/>
    <row r="1707" s="94" customFormat="1" x14ac:dyDescent="0.25"/>
    <row r="1708" s="94" customFormat="1" x14ac:dyDescent="0.25"/>
    <row r="1709" s="94" customFormat="1" x14ac:dyDescent="0.25"/>
    <row r="1710" s="94" customFormat="1" x14ac:dyDescent="0.25"/>
    <row r="1711" s="94" customFormat="1" x14ac:dyDescent="0.25"/>
    <row r="1712" s="94" customFormat="1" x14ac:dyDescent="0.25"/>
    <row r="1713" s="94" customFormat="1" x14ac:dyDescent="0.25"/>
    <row r="1714" s="94" customFormat="1" x14ac:dyDescent="0.25"/>
    <row r="1715" s="94" customFormat="1" x14ac:dyDescent="0.25"/>
    <row r="1716" s="94" customFormat="1" x14ac:dyDescent="0.25"/>
    <row r="1717" s="94" customFormat="1" x14ac:dyDescent="0.25"/>
    <row r="1718" s="94" customFormat="1" x14ac:dyDescent="0.25"/>
    <row r="1719" s="94" customFormat="1" x14ac:dyDescent="0.25"/>
    <row r="1720" s="94" customFormat="1" x14ac:dyDescent="0.25"/>
    <row r="1721" s="94" customFormat="1" x14ac:dyDescent="0.25"/>
    <row r="1722" s="94" customFormat="1" x14ac:dyDescent="0.25"/>
    <row r="1723" s="94" customFormat="1" x14ac:dyDescent="0.25"/>
    <row r="1724" s="94" customFormat="1" x14ac:dyDescent="0.25"/>
    <row r="1725" s="94" customFormat="1" x14ac:dyDescent="0.25"/>
    <row r="1726" s="94" customFormat="1" x14ac:dyDescent="0.25"/>
    <row r="1727" s="94" customFormat="1" x14ac:dyDescent="0.25"/>
    <row r="1728" s="94" customFormat="1" x14ac:dyDescent="0.25"/>
    <row r="1729" s="94" customFormat="1" x14ac:dyDescent="0.25"/>
    <row r="1730" s="94" customFormat="1" x14ac:dyDescent="0.25"/>
    <row r="1731" s="94" customFormat="1" x14ac:dyDescent="0.25"/>
    <row r="1732" s="94" customFormat="1" x14ac:dyDescent="0.25"/>
    <row r="1733" s="94" customFormat="1" x14ac:dyDescent="0.25"/>
    <row r="1734" s="94" customFormat="1" x14ac:dyDescent="0.25"/>
    <row r="1735" s="94" customFormat="1" x14ac:dyDescent="0.25"/>
    <row r="1736" s="94" customFormat="1" x14ac:dyDescent="0.25"/>
    <row r="1737" s="94" customFormat="1" x14ac:dyDescent="0.25"/>
    <row r="1738" s="94" customFormat="1" x14ac:dyDescent="0.25"/>
    <row r="1739" s="94" customFormat="1" x14ac:dyDescent="0.25"/>
    <row r="1740" s="94" customFormat="1" x14ac:dyDescent="0.25"/>
    <row r="1741" s="94" customFormat="1" x14ac:dyDescent="0.25"/>
    <row r="1742" s="94" customFormat="1" x14ac:dyDescent="0.25"/>
    <row r="1743" s="94" customFormat="1" x14ac:dyDescent="0.25"/>
    <row r="1744" s="94" customFormat="1" x14ac:dyDescent="0.25"/>
    <row r="1745" s="94" customFormat="1" x14ac:dyDescent="0.25"/>
    <row r="1746" s="94" customFormat="1" x14ac:dyDescent="0.25"/>
    <row r="1747" s="94" customFormat="1" x14ac:dyDescent="0.25"/>
    <row r="1748" s="94" customFormat="1" x14ac:dyDescent="0.25"/>
    <row r="1749" s="94" customFormat="1" x14ac:dyDescent="0.25"/>
    <row r="1750" s="94" customFormat="1" x14ac:dyDescent="0.25"/>
    <row r="1751" s="94" customFormat="1" x14ac:dyDescent="0.25"/>
    <row r="1752" s="94" customFormat="1" x14ac:dyDescent="0.25"/>
    <row r="1753" s="94" customFormat="1" x14ac:dyDescent="0.25"/>
    <row r="1754" s="94" customFormat="1" x14ac:dyDescent="0.25"/>
    <row r="1755" s="94" customFormat="1" x14ac:dyDescent="0.25"/>
    <row r="1756" s="94" customFormat="1" x14ac:dyDescent="0.25"/>
    <row r="1757" s="94" customFormat="1" x14ac:dyDescent="0.25"/>
    <row r="1758" s="94" customFormat="1" x14ac:dyDescent="0.25"/>
    <row r="1759" s="94" customFormat="1" x14ac:dyDescent="0.25"/>
    <row r="1760" s="94" customFormat="1" x14ac:dyDescent="0.25"/>
    <row r="1761" s="94" customFormat="1" x14ac:dyDescent="0.25"/>
    <row r="1762" s="94" customFormat="1" x14ac:dyDescent="0.25"/>
    <row r="1763" s="94" customFormat="1" x14ac:dyDescent="0.25"/>
    <row r="1764" s="94" customFormat="1" x14ac:dyDescent="0.25"/>
    <row r="1765" s="94" customFormat="1" x14ac:dyDescent="0.25"/>
    <row r="1766" s="94" customFormat="1" x14ac:dyDescent="0.25"/>
    <row r="1767" s="94" customFormat="1" x14ac:dyDescent="0.25"/>
    <row r="1768" s="94" customFormat="1" x14ac:dyDescent="0.25"/>
    <row r="1769" s="94" customFormat="1" x14ac:dyDescent="0.25"/>
    <row r="1770" s="94" customFormat="1" x14ac:dyDescent="0.25"/>
    <row r="1771" s="94" customFormat="1" x14ac:dyDescent="0.25"/>
    <row r="1772" s="94" customFormat="1" x14ac:dyDescent="0.25"/>
    <row r="1773" s="94" customFormat="1" x14ac:dyDescent="0.25"/>
    <row r="1774" s="94" customFormat="1" x14ac:dyDescent="0.25"/>
    <row r="1775" s="94" customFormat="1" x14ac:dyDescent="0.25"/>
    <row r="1776" s="94" customFormat="1" x14ac:dyDescent="0.25"/>
    <row r="1777" s="94" customFormat="1" x14ac:dyDescent="0.25"/>
    <row r="1778" s="94" customFormat="1" x14ac:dyDescent="0.25"/>
    <row r="1779" s="94" customFormat="1" x14ac:dyDescent="0.25"/>
    <row r="1780" s="94" customFormat="1" x14ac:dyDescent="0.25"/>
    <row r="1781" s="94" customFormat="1" x14ac:dyDescent="0.25"/>
    <row r="1782" s="94" customFormat="1" x14ac:dyDescent="0.25"/>
    <row r="1783" s="94" customFormat="1" x14ac:dyDescent="0.25"/>
    <row r="1784" s="94" customFormat="1" x14ac:dyDescent="0.25"/>
    <row r="1785" s="94" customFormat="1" x14ac:dyDescent="0.25"/>
    <row r="1786" s="94" customFormat="1" x14ac:dyDescent="0.25"/>
    <row r="1787" s="94" customFormat="1" x14ac:dyDescent="0.25"/>
    <row r="1788" s="94" customFormat="1" x14ac:dyDescent="0.25"/>
    <row r="1789" s="94" customFormat="1" x14ac:dyDescent="0.25"/>
    <row r="1790" s="94" customFormat="1" x14ac:dyDescent="0.25"/>
    <row r="1791" s="94" customFormat="1" x14ac:dyDescent="0.25"/>
    <row r="1792" s="94" customFormat="1" x14ac:dyDescent="0.25"/>
    <row r="1793" s="94" customFormat="1" x14ac:dyDescent="0.25"/>
    <row r="1794" s="94" customFormat="1" x14ac:dyDescent="0.25"/>
    <row r="1795" s="94" customFormat="1" x14ac:dyDescent="0.25"/>
    <row r="1796" s="94" customFormat="1" x14ac:dyDescent="0.25"/>
    <row r="1797" s="94" customFormat="1" x14ac:dyDescent="0.25"/>
    <row r="1798" s="94" customFormat="1" x14ac:dyDescent="0.25"/>
    <row r="1799" s="94" customFormat="1" x14ac:dyDescent="0.25"/>
    <row r="1800" s="94" customFormat="1" x14ac:dyDescent="0.25"/>
    <row r="1801" s="94" customFormat="1" x14ac:dyDescent="0.25"/>
    <row r="1802" s="94" customFormat="1" x14ac:dyDescent="0.25"/>
    <row r="1803" s="94" customFormat="1" x14ac:dyDescent="0.25"/>
    <row r="1804" s="94" customFormat="1" x14ac:dyDescent="0.25"/>
    <row r="1805" s="94" customFormat="1" x14ac:dyDescent="0.25"/>
    <row r="1806" s="94" customFormat="1" x14ac:dyDescent="0.25"/>
    <row r="1807" s="94" customFormat="1" x14ac:dyDescent="0.25"/>
    <row r="1808" s="94" customFormat="1" x14ac:dyDescent="0.25"/>
    <row r="1809" s="94" customFormat="1" x14ac:dyDescent="0.25"/>
    <row r="1810" s="94" customFormat="1" x14ac:dyDescent="0.25"/>
    <row r="1811" s="94" customFormat="1" x14ac:dyDescent="0.25"/>
    <row r="1812" s="94" customFormat="1" x14ac:dyDescent="0.25"/>
    <row r="1813" s="94" customFormat="1" x14ac:dyDescent="0.25"/>
    <row r="1814" s="94" customFormat="1" x14ac:dyDescent="0.25"/>
    <row r="1815" s="94" customFormat="1" x14ac:dyDescent="0.25"/>
    <row r="1816" s="94" customFormat="1" x14ac:dyDescent="0.25"/>
    <row r="1817" s="94" customFormat="1" x14ac:dyDescent="0.25"/>
    <row r="1818" s="94" customFormat="1" x14ac:dyDescent="0.25"/>
    <row r="1819" s="94" customFormat="1" x14ac:dyDescent="0.25"/>
    <row r="1820" s="94" customFormat="1" x14ac:dyDescent="0.25"/>
    <row r="1821" s="94" customFormat="1" x14ac:dyDescent="0.25"/>
    <row r="1822" s="94" customFormat="1" x14ac:dyDescent="0.25"/>
    <row r="1823" s="94" customFormat="1" x14ac:dyDescent="0.25"/>
    <row r="1824" s="94" customFormat="1" x14ac:dyDescent="0.25"/>
    <row r="1825" s="94" customFormat="1" x14ac:dyDescent="0.25"/>
    <row r="1826" s="94" customFormat="1" x14ac:dyDescent="0.25"/>
    <row r="1827" s="94" customFormat="1" x14ac:dyDescent="0.25"/>
    <row r="1828" s="94" customFormat="1" x14ac:dyDescent="0.25"/>
    <row r="1829" s="94" customFormat="1" x14ac:dyDescent="0.25"/>
    <row r="1830" s="94" customFormat="1" x14ac:dyDescent="0.25"/>
    <row r="1831" s="94" customFormat="1" x14ac:dyDescent="0.25"/>
    <row r="1832" s="94" customFormat="1" x14ac:dyDescent="0.25"/>
    <row r="1833" s="94" customFormat="1" x14ac:dyDescent="0.25"/>
    <row r="1834" s="94" customFormat="1" x14ac:dyDescent="0.25"/>
    <row r="1835" s="94" customFormat="1" x14ac:dyDescent="0.25"/>
    <row r="1836" s="94" customFormat="1" x14ac:dyDescent="0.25"/>
    <row r="1837" s="94" customFormat="1" x14ac:dyDescent="0.25"/>
    <row r="1838" s="94" customFormat="1" x14ac:dyDescent="0.25"/>
    <row r="1839" s="94" customFormat="1" x14ac:dyDescent="0.25"/>
    <row r="1840" s="94" customFormat="1" x14ac:dyDescent="0.25"/>
    <row r="1841" s="94" customFormat="1" x14ac:dyDescent="0.25"/>
    <row r="1842" s="94" customFormat="1" x14ac:dyDescent="0.25"/>
    <row r="1843" s="94" customFormat="1" x14ac:dyDescent="0.25"/>
    <row r="1844" s="94" customFormat="1" x14ac:dyDescent="0.25"/>
    <row r="1845" s="94" customFormat="1" x14ac:dyDescent="0.25"/>
    <row r="1846" s="94" customFormat="1" x14ac:dyDescent="0.25"/>
    <row r="1847" s="94" customFormat="1" x14ac:dyDescent="0.25"/>
    <row r="1848" s="94" customFormat="1" x14ac:dyDescent="0.25"/>
    <row r="1849" s="94" customFormat="1" x14ac:dyDescent="0.25"/>
    <row r="1850" s="94" customFormat="1" x14ac:dyDescent="0.25"/>
    <row r="1851" s="94" customFormat="1" x14ac:dyDescent="0.25"/>
    <row r="1852" s="94" customFormat="1" x14ac:dyDescent="0.25"/>
    <row r="1853" s="94" customFormat="1" x14ac:dyDescent="0.25"/>
    <row r="1854" s="94" customFormat="1" x14ac:dyDescent="0.25"/>
    <row r="1855" s="94" customFormat="1" x14ac:dyDescent="0.25"/>
    <row r="1856" s="94" customFormat="1" x14ac:dyDescent="0.25"/>
    <row r="1857" s="94" customFormat="1" x14ac:dyDescent="0.25"/>
    <row r="1858" s="94" customFormat="1" x14ac:dyDescent="0.25"/>
    <row r="1859" s="94" customFormat="1" x14ac:dyDescent="0.25"/>
    <row r="1860" s="94" customFormat="1" x14ac:dyDescent="0.25"/>
    <row r="1861" s="94" customFormat="1" x14ac:dyDescent="0.25"/>
    <row r="1862" s="94" customFormat="1" x14ac:dyDescent="0.25"/>
    <row r="1863" s="94" customFormat="1" x14ac:dyDescent="0.25"/>
    <row r="1864" s="94" customFormat="1" x14ac:dyDescent="0.25"/>
    <row r="1865" s="94" customFormat="1" x14ac:dyDescent="0.25"/>
    <row r="1866" s="94" customFormat="1" x14ac:dyDescent="0.25"/>
    <row r="1867" s="94" customFormat="1" x14ac:dyDescent="0.25"/>
    <row r="1868" s="94" customFormat="1" x14ac:dyDescent="0.25"/>
    <row r="1869" s="94" customFormat="1" x14ac:dyDescent="0.25"/>
    <row r="1870" s="94" customFormat="1" x14ac:dyDescent="0.25"/>
    <row r="1871" s="94" customFormat="1" x14ac:dyDescent="0.25"/>
    <row r="1872" s="94" customFormat="1" x14ac:dyDescent="0.25"/>
    <row r="1873" s="94" customFormat="1" x14ac:dyDescent="0.25"/>
    <row r="1874" s="94" customFormat="1" x14ac:dyDescent="0.25"/>
    <row r="1875" s="94" customFormat="1" x14ac:dyDescent="0.25"/>
    <row r="1876" s="94" customFormat="1" x14ac:dyDescent="0.25"/>
    <row r="1877" s="94" customFormat="1" x14ac:dyDescent="0.25"/>
    <row r="1878" s="94" customFormat="1" x14ac:dyDescent="0.25"/>
    <row r="1879" s="94" customFormat="1" x14ac:dyDescent="0.25"/>
    <row r="1880" s="94" customFormat="1" x14ac:dyDescent="0.25"/>
    <row r="1881" s="94" customFormat="1" x14ac:dyDescent="0.25"/>
    <row r="1882" s="94" customFormat="1" x14ac:dyDescent="0.25"/>
    <row r="1883" s="94" customFormat="1" x14ac:dyDescent="0.25"/>
    <row r="1884" s="94" customFormat="1" x14ac:dyDescent="0.25"/>
    <row r="1885" s="94" customFormat="1" x14ac:dyDescent="0.25"/>
    <row r="1886" s="94" customFormat="1" x14ac:dyDescent="0.25"/>
    <row r="1887" s="94" customFormat="1" x14ac:dyDescent="0.25"/>
    <row r="1888" s="94" customFormat="1" x14ac:dyDescent="0.25"/>
    <row r="1889" s="94" customFormat="1" x14ac:dyDescent="0.25"/>
    <row r="1890" s="94" customFormat="1" x14ac:dyDescent="0.25"/>
    <row r="1891" s="94" customFormat="1" x14ac:dyDescent="0.25"/>
    <row r="1892" s="94" customFormat="1" x14ac:dyDescent="0.25"/>
    <row r="1893" s="94" customFormat="1" x14ac:dyDescent="0.25"/>
    <row r="1894" s="94" customFormat="1" x14ac:dyDescent="0.25"/>
    <row r="1895" s="94" customFormat="1" x14ac:dyDescent="0.25"/>
    <row r="1896" s="94" customFormat="1" x14ac:dyDescent="0.25"/>
    <row r="1897" s="94" customFormat="1" x14ac:dyDescent="0.25"/>
    <row r="1898" s="94" customFormat="1" x14ac:dyDescent="0.25"/>
    <row r="1899" s="94" customFormat="1" x14ac:dyDescent="0.25"/>
    <row r="1900" s="94" customFormat="1" x14ac:dyDescent="0.25"/>
    <row r="1901" s="94" customFormat="1" x14ac:dyDescent="0.25"/>
    <row r="1902" s="94" customFormat="1" x14ac:dyDescent="0.25"/>
    <row r="1903" s="94" customFormat="1" x14ac:dyDescent="0.25"/>
    <row r="1904" s="94" customFormat="1" x14ac:dyDescent="0.25"/>
    <row r="1905" s="94" customFormat="1" x14ac:dyDescent="0.25"/>
    <row r="1906" s="94" customFormat="1" x14ac:dyDescent="0.25"/>
    <row r="1907" s="94" customFormat="1" x14ac:dyDescent="0.25"/>
    <row r="1908" s="94" customFormat="1" x14ac:dyDescent="0.25"/>
    <row r="1909" s="94" customFormat="1" x14ac:dyDescent="0.25"/>
    <row r="1910" s="94" customFormat="1" x14ac:dyDescent="0.25"/>
    <row r="1911" s="94" customFormat="1" x14ac:dyDescent="0.25"/>
    <row r="1912" s="94" customFormat="1" x14ac:dyDescent="0.25"/>
    <row r="1913" s="94" customFormat="1" x14ac:dyDescent="0.25"/>
    <row r="1914" s="94" customFormat="1" x14ac:dyDescent="0.25"/>
    <row r="1915" s="94" customFormat="1" x14ac:dyDescent="0.25"/>
    <row r="1916" s="94" customFormat="1" x14ac:dyDescent="0.25"/>
    <row r="1917" s="94" customFormat="1" x14ac:dyDescent="0.25"/>
    <row r="1918" s="94" customFormat="1" x14ac:dyDescent="0.25"/>
    <row r="1919" s="94" customFormat="1" x14ac:dyDescent="0.25"/>
    <row r="1920" s="94" customFormat="1" x14ac:dyDescent="0.25"/>
    <row r="1921" s="94" customFormat="1" x14ac:dyDescent="0.25"/>
    <row r="1922" s="94" customFormat="1" x14ac:dyDescent="0.25"/>
    <row r="1923" s="94" customFormat="1" x14ac:dyDescent="0.25"/>
    <row r="1924" s="94" customFormat="1" x14ac:dyDescent="0.25"/>
    <row r="1925" s="94" customFormat="1" x14ac:dyDescent="0.25"/>
    <row r="1926" s="94" customFormat="1" x14ac:dyDescent="0.25"/>
    <row r="1927" s="94" customFormat="1" x14ac:dyDescent="0.25"/>
    <row r="1928" s="94" customFormat="1" x14ac:dyDescent="0.25"/>
    <row r="1929" s="94" customFormat="1" x14ac:dyDescent="0.25"/>
    <row r="1930" s="94" customFormat="1" x14ac:dyDescent="0.25"/>
    <row r="1931" s="94" customFormat="1" x14ac:dyDescent="0.25"/>
    <row r="1932" s="94" customFormat="1" x14ac:dyDescent="0.25"/>
    <row r="1933" s="94" customFormat="1" x14ac:dyDescent="0.25"/>
    <row r="1934" s="94" customFormat="1" x14ac:dyDescent="0.25"/>
    <row r="1935" s="94" customFormat="1" x14ac:dyDescent="0.25"/>
    <row r="1936" s="94" customFormat="1" x14ac:dyDescent="0.25"/>
    <row r="1937" s="94" customFormat="1" x14ac:dyDescent="0.25"/>
    <row r="1938" s="94" customFormat="1" x14ac:dyDescent="0.25"/>
    <row r="1939" s="94" customFormat="1" x14ac:dyDescent="0.25"/>
    <row r="1940" s="94" customFormat="1" x14ac:dyDescent="0.25"/>
    <row r="1941" s="94" customFormat="1" x14ac:dyDescent="0.25"/>
    <row r="1942" s="94" customFormat="1" x14ac:dyDescent="0.25"/>
    <row r="1943" s="94" customFormat="1" x14ac:dyDescent="0.25"/>
    <row r="1944" s="94" customFormat="1" x14ac:dyDescent="0.25"/>
    <row r="1945" s="94" customFormat="1" x14ac:dyDescent="0.25"/>
    <row r="1946" s="94" customFormat="1" x14ac:dyDescent="0.25"/>
    <row r="1947" s="94" customFormat="1" x14ac:dyDescent="0.25"/>
    <row r="1948" s="94" customFormat="1" x14ac:dyDescent="0.25"/>
    <row r="1949" s="94" customFormat="1" x14ac:dyDescent="0.25"/>
    <row r="1950" s="94" customFormat="1" x14ac:dyDescent="0.25"/>
    <row r="1951" s="94" customFormat="1" x14ac:dyDescent="0.25"/>
    <row r="1952" s="94" customFormat="1" x14ac:dyDescent="0.25"/>
    <row r="1953" s="94" customFormat="1" x14ac:dyDescent="0.25"/>
    <row r="1954" s="94" customFormat="1" x14ac:dyDescent="0.25"/>
    <row r="1955" s="94" customFormat="1" x14ac:dyDescent="0.25"/>
    <row r="1956" s="94" customFormat="1" x14ac:dyDescent="0.25"/>
    <row r="1957" s="94" customFormat="1" x14ac:dyDescent="0.25"/>
    <row r="1958" s="94" customFormat="1" x14ac:dyDescent="0.25"/>
    <row r="1959" s="94" customFormat="1" x14ac:dyDescent="0.25"/>
    <row r="1960" s="94" customFormat="1" x14ac:dyDescent="0.25"/>
    <row r="1961" s="94" customFormat="1" x14ac:dyDescent="0.25"/>
    <row r="1962" s="94" customFormat="1" x14ac:dyDescent="0.25"/>
    <row r="1963" s="94" customFormat="1" x14ac:dyDescent="0.25"/>
    <row r="1964" s="94" customFormat="1" x14ac:dyDescent="0.25"/>
    <row r="1965" s="94" customFormat="1" x14ac:dyDescent="0.25"/>
    <row r="1966" s="94" customFormat="1" x14ac:dyDescent="0.25"/>
    <row r="1967" s="94" customFormat="1" x14ac:dyDescent="0.25"/>
    <row r="1968" s="94" customFormat="1" x14ac:dyDescent="0.25"/>
    <row r="1969" s="94" customFormat="1" x14ac:dyDescent="0.25"/>
    <row r="1970" s="94" customFormat="1" x14ac:dyDescent="0.25"/>
    <row r="1971" s="94" customFormat="1" x14ac:dyDescent="0.25"/>
    <row r="1972" s="94" customFormat="1" x14ac:dyDescent="0.25"/>
    <row r="1973" s="94" customFormat="1" x14ac:dyDescent="0.25"/>
    <row r="1974" s="94" customFormat="1" x14ac:dyDescent="0.25"/>
    <row r="1975" s="94" customFormat="1" x14ac:dyDescent="0.25"/>
    <row r="1976" s="94" customFormat="1" x14ac:dyDescent="0.25"/>
    <row r="1977" s="94" customFormat="1" x14ac:dyDescent="0.25"/>
    <row r="1978" s="94" customFormat="1" x14ac:dyDescent="0.25"/>
    <row r="1979" s="94" customFormat="1" x14ac:dyDescent="0.25"/>
    <row r="1980" s="94" customFormat="1" x14ac:dyDescent="0.25"/>
    <row r="1981" s="94" customFormat="1" x14ac:dyDescent="0.25"/>
    <row r="1982" s="94" customFormat="1" x14ac:dyDescent="0.25"/>
    <row r="1983" s="94" customFormat="1" x14ac:dyDescent="0.25"/>
    <row r="1984" s="94" customFormat="1" x14ac:dyDescent="0.25"/>
    <row r="1985" s="94" customFormat="1" x14ac:dyDescent="0.25"/>
    <row r="1986" s="94" customFormat="1" x14ac:dyDescent="0.25"/>
    <row r="1987" s="94" customFormat="1" x14ac:dyDescent="0.25"/>
    <row r="1988" s="94" customFormat="1" x14ac:dyDescent="0.25"/>
    <row r="1989" s="94" customFormat="1" x14ac:dyDescent="0.25"/>
    <row r="1990" s="94" customFormat="1" x14ac:dyDescent="0.25"/>
    <row r="1991" s="94" customFormat="1" x14ac:dyDescent="0.25"/>
    <row r="1992" s="94" customFormat="1" x14ac:dyDescent="0.25"/>
    <row r="1993" s="94" customFormat="1" x14ac:dyDescent="0.25"/>
    <row r="1994" s="94" customFormat="1" x14ac:dyDescent="0.25"/>
    <row r="1995" s="94" customFormat="1" x14ac:dyDescent="0.25"/>
    <row r="1996" s="94" customFormat="1" x14ac:dyDescent="0.25"/>
    <row r="1997" s="94" customFormat="1" x14ac:dyDescent="0.25"/>
    <row r="1998" s="94" customFormat="1" x14ac:dyDescent="0.25"/>
    <row r="1999" s="94" customFormat="1" x14ac:dyDescent="0.25"/>
    <row r="2000" s="94" customFormat="1" x14ac:dyDescent="0.25"/>
    <row r="2001" s="94" customFormat="1" x14ac:dyDescent="0.25"/>
    <row r="2002" s="94" customFormat="1" x14ac:dyDescent="0.25"/>
    <row r="2003" s="94" customFormat="1" x14ac:dyDescent="0.25"/>
    <row r="2004" s="94" customFormat="1" x14ac:dyDescent="0.25"/>
    <row r="2005" s="94" customFormat="1" x14ac:dyDescent="0.25"/>
    <row r="2006" s="94" customFormat="1" x14ac:dyDescent="0.25"/>
    <row r="2007" s="94" customFormat="1" x14ac:dyDescent="0.25"/>
    <row r="2008" s="94" customFormat="1" x14ac:dyDescent="0.25"/>
    <row r="2009" s="94" customFormat="1" x14ac:dyDescent="0.25"/>
    <row r="2010" s="94" customFormat="1" x14ac:dyDescent="0.25"/>
    <row r="2011" s="94" customFormat="1" x14ac:dyDescent="0.25"/>
    <row r="2012" s="94" customFormat="1" x14ac:dyDescent="0.25"/>
    <row r="2013" s="94" customFormat="1" x14ac:dyDescent="0.25"/>
    <row r="2014" s="94" customFormat="1" x14ac:dyDescent="0.25"/>
    <row r="2015" s="94" customFormat="1" x14ac:dyDescent="0.25"/>
    <row r="2016" s="94" customFormat="1" x14ac:dyDescent="0.25"/>
    <row r="2017" s="94" customFormat="1" x14ac:dyDescent="0.25"/>
    <row r="2018" s="94" customFormat="1" x14ac:dyDescent="0.25"/>
    <row r="2019" s="94" customFormat="1" x14ac:dyDescent="0.25"/>
    <row r="2020" s="94" customFormat="1" x14ac:dyDescent="0.25"/>
    <row r="2021" s="94" customFormat="1" x14ac:dyDescent="0.25"/>
    <row r="2022" s="94" customFormat="1" x14ac:dyDescent="0.25"/>
    <row r="2023" s="94" customFormat="1" x14ac:dyDescent="0.25"/>
    <row r="2024" s="94" customFormat="1" x14ac:dyDescent="0.25"/>
    <row r="2025" s="94" customFormat="1" x14ac:dyDescent="0.25"/>
    <row r="2026" s="94" customFormat="1" x14ac:dyDescent="0.25"/>
    <row r="2027" s="94" customFormat="1" x14ac:dyDescent="0.25"/>
    <row r="2028" s="94" customFormat="1" x14ac:dyDescent="0.25"/>
    <row r="2029" s="94" customFormat="1" x14ac:dyDescent="0.25"/>
    <row r="2030" s="94" customFormat="1" x14ac:dyDescent="0.25"/>
    <row r="2031" s="94" customFormat="1" x14ac:dyDescent="0.25"/>
    <row r="2032" s="94" customFormat="1" x14ac:dyDescent="0.25"/>
    <row r="2033" s="94" customFormat="1" x14ac:dyDescent="0.25"/>
    <row r="2034" s="94" customFormat="1" x14ac:dyDescent="0.25"/>
    <row r="2035" s="94" customFormat="1" x14ac:dyDescent="0.25"/>
    <row r="2036" s="94" customFormat="1" x14ac:dyDescent="0.25"/>
    <row r="2037" s="94" customFormat="1" x14ac:dyDescent="0.25"/>
    <row r="2038" s="94" customFormat="1" x14ac:dyDescent="0.25"/>
    <row r="2039" s="94" customFormat="1" x14ac:dyDescent="0.25"/>
    <row r="2040" s="94" customFormat="1" x14ac:dyDescent="0.25"/>
    <row r="2041" s="94" customFormat="1" x14ac:dyDescent="0.25"/>
    <row r="2042" s="94" customFormat="1" x14ac:dyDescent="0.25"/>
    <row r="2043" s="94" customFormat="1" x14ac:dyDescent="0.25"/>
    <row r="2044" s="94" customFormat="1" x14ac:dyDescent="0.25"/>
    <row r="2045" s="94" customFormat="1" x14ac:dyDescent="0.25"/>
    <row r="2046" s="94" customFormat="1" x14ac:dyDescent="0.25"/>
    <row r="2047" s="94" customFormat="1" x14ac:dyDescent="0.25"/>
    <row r="2048" s="94" customFormat="1" x14ac:dyDescent="0.25"/>
    <row r="2049" s="94" customFormat="1" x14ac:dyDescent="0.25"/>
    <row r="2050" s="94" customFormat="1" x14ac:dyDescent="0.25"/>
    <row r="2051" s="94" customFormat="1" x14ac:dyDescent="0.25"/>
    <row r="2052" s="94" customFormat="1" x14ac:dyDescent="0.25"/>
    <row r="2053" s="94" customFormat="1" x14ac:dyDescent="0.25"/>
    <row r="2054" s="94" customFormat="1" x14ac:dyDescent="0.25"/>
    <row r="2055" s="94" customFormat="1" x14ac:dyDescent="0.25"/>
    <row r="2056" s="94" customFormat="1" x14ac:dyDescent="0.25"/>
    <row r="2057" s="94" customFormat="1" x14ac:dyDescent="0.25"/>
    <row r="2058" s="94" customFormat="1" x14ac:dyDescent="0.25"/>
    <row r="2059" s="94" customFormat="1" x14ac:dyDescent="0.25"/>
    <row r="2060" s="94" customFormat="1" x14ac:dyDescent="0.25"/>
    <row r="2061" s="94" customFormat="1" x14ac:dyDescent="0.25"/>
    <row r="2062" s="94" customFormat="1" x14ac:dyDescent="0.25"/>
    <row r="2063" s="94" customFormat="1" x14ac:dyDescent="0.25"/>
    <row r="2064" s="94" customFormat="1" x14ac:dyDescent="0.25"/>
    <row r="2065" s="94" customFormat="1" x14ac:dyDescent="0.25"/>
    <row r="2066" s="94" customFormat="1" x14ac:dyDescent="0.25"/>
    <row r="2067" s="94" customFormat="1" x14ac:dyDescent="0.25"/>
    <row r="2068" s="94" customFormat="1" x14ac:dyDescent="0.25"/>
    <row r="2069" s="94" customFormat="1" x14ac:dyDescent="0.25"/>
    <row r="2070" s="94" customFormat="1" x14ac:dyDescent="0.25"/>
    <row r="2071" s="94" customFormat="1" x14ac:dyDescent="0.25"/>
    <row r="2072" s="94" customFormat="1" x14ac:dyDescent="0.25"/>
    <row r="2073" s="94" customFormat="1" x14ac:dyDescent="0.25"/>
    <row r="2074" s="94" customFormat="1" x14ac:dyDescent="0.25"/>
    <row r="2075" s="94" customFormat="1" x14ac:dyDescent="0.25"/>
    <row r="2076" s="94" customFormat="1" x14ac:dyDescent="0.25"/>
    <row r="2077" s="94" customFormat="1" x14ac:dyDescent="0.25"/>
    <row r="2078" s="94" customFormat="1" x14ac:dyDescent="0.25"/>
    <row r="2079" s="94" customFormat="1" x14ac:dyDescent="0.25"/>
    <row r="2080" s="94" customFormat="1" x14ac:dyDescent="0.25"/>
    <row r="2081" s="94" customFormat="1" x14ac:dyDescent="0.25"/>
    <row r="2082" s="94" customFormat="1" x14ac:dyDescent="0.25"/>
    <row r="2083" s="94" customFormat="1" x14ac:dyDescent="0.25"/>
    <row r="2084" s="94" customFormat="1" x14ac:dyDescent="0.25"/>
    <row r="2085" s="94" customFormat="1" x14ac:dyDescent="0.25"/>
    <row r="2086" s="94" customFormat="1" x14ac:dyDescent="0.25"/>
    <row r="2087" s="94" customFormat="1" x14ac:dyDescent="0.25"/>
    <row r="2088" s="94" customFormat="1" x14ac:dyDescent="0.25"/>
    <row r="2089" s="94" customFormat="1" x14ac:dyDescent="0.25"/>
    <row r="2090" s="94" customFormat="1" x14ac:dyDescent="0.25"/>
    <row r="2091" s="94" customFormat="1" x14ac:dyDescent="0.25"/>
    <row r="2092" s="94" customFormat="1" x14ac:dyDescent="0.25"/>
    <row r="2093" s="94" customFormat="1" x14ac:dyDescent="0.25"/>
    <row r="2094" s="94" customFormat="1" x14ac:dyDescent="0.25"/>
    <row r="2095" s="94" customFormat="1" x14ac:dyDescent="0.25"/>
    <row r="2096" s="94" customFormat="1" x14ac:dyDescent="0.25"/>
    <row r="2097" s="94" customFormat="1" x14ac:dyDescent="0.25"/>
    <row r="2098" s="94" customFormat="1" x14ac:dyDescent="0.25"/>
    <row r="2099" s="94" customFormat="1" x14ac:dyDescent="0.25"/>
    <row r="2100" s="94" customFormat="1" x14ac:dyDescent="0.25"/>
    <row r="2101" s="94" customFormat="1" x14ac:dyDescent="0.25"/>
    <row r="2102" s="94" customFormat="1" x14ac:dyDescent="0.25"/>
    <row r="2103" s="94" customFormat="1" x14ac:dyDescent="0.25"/>
    <row r="2104" s="94" customFormat="1" x14ac:dyDescent="0.25"/>
    <row r="2105" s="94" customFormat="1" x14ac:dyDescent="0.25"/>
    <row r="2106" s="94" customFormat="1" x14ac:dyDescent="0.25"/>
    <row r="2107" s="94" customFormat="1" x14ac:dyDescent="0.25"/>
    <row r="2108" s="94" customFormat="1" x14ac:dyDescent="0.25"/>
    <row r="2109" s="94" customFormat="1" x14ac:dyDescent="0.25"/>
    <row r="2110" s="94" customFormat="1" x14ac:dyDescent="0.25"/>
    <row r="2111" s="94" customFormat="1" x14ac:dyDescent="0.25"/>
    <row r="2112" s="94" customFormat="1" x14ac:dyDescent="0.25"/>
    <row r="2113" s="94" customFormat="1" x14ac:dyDescent="0.25"/>
    <row r="2114" s="94" customFormat="1" x14ac:dyDescent="0.25"/>
    <row r="2115" s="94" customFormat="1" x14ac:dyDescent="0.25"/>
    <row r="2116" s="94" customFormat="1" x14ac:dyDescent="0.25"/>
    <row r="2117" s="94" customFormat="1" x14ac:dyDescent="0.25"/>
    <row r="2118" s="94" customFormat="1" x14ac:dyDescent="0.25"/>
    <row r="2119" s="94" customFormat="1" x14ac:dyDescent="0.25"/>
    <row r="2120" s="94" customFormat="1" x14ac:dyDescent="0.25"/>
    <row r="2121" s="94" customFormat="1" x14ac:dyDescent="0.25"/>
    <row r="2122" s="94" customFormat="1" x14ac:dyDescent="0.25"/>
    <row r="2123" s="94" customFormat="1" x14ac:dyDescent="0.25"/>
    <row r="2124" s="94" customFormat="1" x14ac:dyDescent="0.25"/>
    <row r="2125" s="94" customFormat="1" x14ac:dyDescent="0.25"/>
    <row r="2126" s="94" customFormat="1" x14ac:dyDescent="0.25"/>
    <row r="2127" s="94" customFormat="1" x14ac:dyDescent="0.25"/>
    <row r="2128" s="94" customFormat="1" x14ac:dyDescent="0.25"/>
    <row r="2129" s="94" customFormat="1" x14ac:dyDescent="0.25"/>
    <row r="2130" s="94" customFormat="1" x14ac:dyDescent="0.25"/>
    <row r="2131" s="94" customFormat="1" x14ac:dyDescent="0.25"/>
    <row r="2132" s="94" customFormat="1" x14ac:dyDescent="0.25"/>
    <row r="2133" s="94" customFormat="1" x14ac:dyDescent="0.25"/>
    <row r="2134" s="94" customFormat="1" x14ac:dyDescent="0.25"/>
    <row r="2135" s="94" customFormat="1" x14ac:dyDescent="0.25"/>
    <row r="2136" s="94" customFormat="1" x14ac:dyDescent="0.25"/>
    <row r="2137" s="94" customFormat="1" x14ac:dyDescent="0.25"/>
    <row r="2138" s="94" customFormat="1" x14ac:dyDescent="0.25"/>
    <row r="2139" s="94" customFormat="1" x14ac:dyDescent="0.25"/>
    <row r="2140" s="94" customFormat="1" x14ac:dyDescent="0.25"/>
    <row r="2141" s="94" customFormat="1" x14ac:dyDescent="0.25"/>
    <row r="2142" s="94" customFormat="1" x14ac:dyDescent="0.25"/>
    <row r="2143" s="94" customFormat="1" x14ac:dyDescent="0.25"/>
    <row r="2144" s="94" customFormat="1" x14ac:dyDescent="0.25"/>
    <row r="2145" s="94" customFormat="1" x14ac:dyDescent="0.25"/>
    <row r="2146" s="94" customFormat="1" x14ac:dyDescent="0.25"/>
    <row r="2147" s="94" customFormat="1" x14ac:dyDescent="0.25"/>
    <row r="2148" s="94" customFormat="1" x14ac:dyDescent="0.25"/>
    <row r="2149" s="94" customFormat="1" x14ac:dyDescent="0.25"/>
    <row r="2150" s="94" customFormat="1" x14ac:dyDescent="0.25"/>
    <row r="2151" s="94" customFormat="1" x14ac:dyDescent="0.25"/>
    <row r="2152" s="94" customFormat="1" x14ac:dyDescent="0.25"/>
    <row r="2153" s="94" customFormat="1" x14ac:dyDescent="0.25"/>
    <row r="2154" s="94" customFormat="1" x14ac:dyDescent="0.25"/>
    <row r="2155" s="94" customFormat="1" x14ac:dyDescent="0.25"/>
    <row r="2156" s="94" customFormat="1" x14ac:dyDescent="0.25"/>
    <row r="2157" s="94" customFormat="1" x14ac:dyDescent="0.25"/>
    <row r="2158" s="94" customFormat="1" x14ac:dyDescent="0.25"/>
    <row r="2159" s="94" customFormat="1" x14ac:dyDescent="0.25"/>
    <row r="2160" s="94" customFormat="1" x14ac:dyDescent="0.25"/>
    <row r="2161" s="94" customFormat="1" x14ac:dyDescent="0.25"/>
    <row r="2162" s="94" customFormat="1" x14ac:dyDescent="0.25"/>
    <row r="2163" s="94" customFormat="1" x14ac:dyDescent="0.25"/>
    <row r="2164" s="94" customFormat="1" x14ac:dyDescent="0.25"/>
    <row r="2165" s="94" customFormat="1" x14ac:dyDescent="0.25"/>
    <row r="2166" s="94" customFormat="1" x14ac:dyDescent="0.25"/>
    <row r="2167" s="94" customFormat="1" x14ac:dyDescent="0.25"/>
    <row r="2168" s="94" customFormat="1" x14ac:dyDescent="0.25"/>
    <row r="2169" s="94" customFormat="1" x14ac:dyDescent="0.25"/>
    <row r="2170" s="94" customFormat="1" x14ac:dyDescent="0.25"/>
    <row r="2171" s="94" customFormat="1" x14ac:dyDescent="0.25"/>
    <row r="2172" s="94" customFormat="1" x14ac:dyDescent="0.25"/>
    <row r="2173" s="94" customFormat="1" x14ac:dyDescent="0.25"/>
    <row r="2174" s="94" customFormat="1" x14ac:dyDescent="0.25"/>
    <row r="2175" s="94" customFormat="1" x14ac:dyDescent="0.25"/>
    <row r="2176" s="94" customFormat="1" x14ac:dyDescent="0.25"/>
    <row r="2177" s="94" customFormat="1" x14ac:dyDescent="0.25"/>
    <row r="2178" s="94" customFormat="1" x14ac:dyDescent="0.25"/>
    <row r="2179" s="94" customFormat="1" x14ac:dyDescent="0.25"/>
    <row r="2180" s="94" customFormat="1" x14ac:dyDescent="0.25"/>
    <row r="2181" s="94" customFormat="1" x14ac:dyDescent="0.25"/>
    <row r="2182" s="94" customFormat="1" x14ac:dyDescent="0.25"/>
    <row r="2183" s="94" customFormat="1" x14ac:dyDescent="0.25"/>
    <row r="2184" s="94" customFormat="1" x14ac:dyDescent="0.25"/>
    <row r="2185" s="94" customFormat="1" x14ac:dyDescent="0.25"/>
    <row r="2186" s="94" customFormat="1" x14ac:dyDescent="0.25"/>
    <row r="2187" s="94" customFormat="1" x14ac:dyDescent="0.25"/>
    <row r="2188" s="94" customFormat="1" x14ac:dyDescent="0.25"/>
    <row r="2189" s="94" customFormat="1" x14ac:dyDescent="0.25"/>
    <row r="2190" s="94" customFormat="1" x14ac:dyDescent="0.25"/>
    <row r="2191" s="94" customFormat="1" x14ac:dyDescent="0.25"/>
    <row r="2192" s="94" customFormat="1" x14ac:dyDescent="0.25"/>
    <row r="2193" s="94" customFormat="1" x14ac:dyDescent="0.25"/>
    <row r="2194" s="94" customFormat="1" x14ac:dyDescent="0.25"/>
    <row r="2195" s="94" customFormat="1" x14ac:dyDescent="0.25"/>
    <row r="2196" s="94" customFormat="1" x14ac:dyDescent="0.25"/>
    <row r="2197" s="94" customFormat="1" x14ac:dyDescent="0.25"/>
    <row r="2198" s="94" customFormat="1" x14ac:dyDescent="0.25"/>
    <row r="2199" s="94" customFormat="1" x14ac:dyDescent="0.25"/>
    <row r="2200" s="94" customFormat="1" x14ac:dyDescent="0.25"/>
    <row r="2201" s="94" customFormat="1" x14ac:dyDescent="0.25"/>
    <row r="2202" s="94" customFormat="1" x14ac:dyDescent="0.25"/>
    <row r="2203" s="94" customFormat="1" x14ac:dyDescent="0.25"/>
    <row r="2204" s="94" customFormat="1" x14ac:dyDescent="0.25"/>
    <row r="2205" s="94" customFormat="1" x14ac:dyDescent="0.25"/>
    <row r="2206" s="94" customFormat="1" x14ac:dyDescent="0.25"/>
    <row r="2207" s="94" customFormat="1" x14ac:dyDescent="0.25"/>
    <row r="2208" s="94" customFormat="1" x14ac:dyDescent="0.25"/>
    <row r="2209" s="94" customFormat="1" x14ac:dyDescent="0.25"/>
    <row r="2210" s="94" customFormat="1" x14ac:dyDescent="0.25"/>
    <row r="2211" s="94" customFormat="1" x14ac:dyDescent="0.25"/>
    <row r="2212" s="94" customFormat="1" x14ac:dyDescent="0.25"/>
    <row r="2213" s="94" customFormat="1" x14ac:dyDescent="0.25"/>
    <row r="2214" s="94" customFormat="1" x14ac:dyDescent="0.25"/>
    <row r="2215" s="94" customFormat="1" x14ac:dyDescent="0.25"/>
    <row r="2216" s="94" customFormat="1" x14ac:dyDescent="0.25"/>
    <row r="2217" s="94" customFormat="1" x14ac:dyDescent="0.25"/>
    <row r="2218" s="94" customFormat="1" x14ac:dyDescent="0.25"/>
    <row r="2219" s="94" customFormat="1" x14ac:dyDescent="0.25"/>
    <row r="2220" s="94" customFormat="1" x14ac:dyDescent="0.25"/>
    <row r="2221" s="94" customFormat="1" x14ac:dyDescent="0.25"/>
    <row r="2222" s="94" customFormat="1" x14ac:dyDescent="0.25"/>
    <row r="2223" s="94" customFormat="1" x14ac:dyDescent="0.25"/>
    <row r="2224" s="94" customFormat="1" x14ac:dyDescent="0.25"/>
    <row r="2225" s="94" customFormat="1" x14ac:dyDescent="0.25"/>
    <row r="2226" s="94" customFormat="1" x14ac:dyDescent="0.25"/>
    <row r="2227" s="94" customFormat="1" x14ac:dyDescent="0.25"/>
    <row r="2228" s="94" customFormat="1" x14ac:dyDescent="0.25"/>
    <row r="2229" s="94" customFormat="1" x14ac:dyDescent="0.25"/>
    <row r="2230" s="94" customFormat="1" x14ac:dyDescent="0.25"/>
    <row r="2231" s="94" customFormat="1" x14ac:dyDescent="0.25"/>
    <row r="2232" s="94" customFormat="1" x14ac:dyDescent="0.25"/>
    <row r="2233" s="94" customFormat="1" x14ac:dyDescent="0.25"/>
    <row r="2234" s="94" customFormat="1" x14ac:dyDescent="0.25"/>
    <row r="2235" s="94" customFormat="1" x14ac:dyDescent="0.25"/>
    <row r="2236" s="94" customFormat="1" x14ac:dyDescent="0.25"/>
    <row r="2237" s="94" customFormat="1" x14ac:dyDescent="0.25"/>
    <row r="2238" s="94" customFormat="1" x14ac:dyDescent="0.25"/>
    <row r="2239" s="94" customFormat="1" x14ac:dyDescent="0.25"/>
    <row r="2240" s="94" customFormat="1" x14ac:dyDescent="0.25"/>
    <row r="2241" s="94" customFormat="1" x14ac:dyDescent="0.25"/>
    <row r="2242" s="94" customFormat="1" x14ac:dyDescent="0.25"/>
    <row r="2243" s="94" customFormat="1" x14ac:dyDescent="0.25"/>
    <row r="2244" s="94" customFormat="1" x14ac:dyDescent="0.25"/>
    <row r="2245" s="94" customFormat="1" x14ac:dyDescent="0.25"/>
    <row r="2246" s="94" customFormat="1" x14ac:dyDescent="0.25"/>
    <row r="2247" s="94" customFormat="1" x14ac:dyDescent="0.25"/>
    <row r="2248" s="94" customFormat="1" x14ac:dyDescent="0.25"/>
    <row r="2249" s="94" customFormat="1" x14ac:dyDescent="0.25"/>
    <row r="2250" s="94" customFormat="1" x14ac:dyDescent="0.25"/>
    <row r="2251" s="94" customFormat="1" x14ac:dyDescent="0.25"/>
    <row r="2252" s="94" customFormat="1" x14ac:dyDescent="0.25"/>
    <row r="2253" s="94" customFormat="1" x14ac:dyDescent="0.25"/>
    <row r="2254" s="94" customFormat="1" x14ac:dyDescent="0.25"/>
    <row r="2255" s="94" customFormat="1" x14ac:dyDescent="0.25"/>
    <row r="2256" s="94" customFormat="1" x14ac:dyDescent="0.25"/>
    <row r="2257" s="94" customFormat="1" x14ac:dyDescent="0.25"/>
    <row r="2258" s="94" customFormat="1" x14ac:dyDescent="0.25"/>
    <row r="2259" s="94" customFormat="1" x14ac:dyDescent="0.25"/>
    <row r="2260" s="94" customFormat="1" x14ac:dyDescent="0.25"/>
    <row r="2261" s="94" customFormat="1" x14ac:dyDescent="0.25"/>
    <row r="2262" s="94" customFormat="1" x14ac:dyDescent="0.25"/>
    <row r="2263" s="94" customFormat="1" x14ac:dyDescent="0.25"/>
    <row r="2264" s="94" customFormat="1" x14ac:dyDescent="0.25"/>
    <row r="2265" s="94" customFormat="1" x14ac:dyDescent="0.25"/>
    <row r="2266" s="94" customFormat="1" x14ac:dyDescent="0.25"/>
    <row r="2267" s="94" customFormat="1" x14ac:dyDescent="0.25"/>
    <row r="2268" s="94" customFormat="1" x14ac:dyDescent="0.25"/>
    <row r="2269" s="94" customFormat="1" x14ac:dyDescent="0.25"/>
    <row r="2270" s="94" customFormat="1" x14ac:dyDescent="0.25"/>
    <row r="2271" s="94" customFormat="1" x14ac:dyDescent="0.25"/>
    <row r="2272" s="94" customFormat="1" x14ac:dyDescent="0.25"/>
    <row r="2273" s="94" customFormat="1" x14ac:dyDescent="0.25"/>
    <row r="2274" s="94" customFormat="1" x14ac:dyDescent="0.25"/>
    <row r="2275" s="94" customFormat="1" x14ac:dyDescent="0.25"/>
    <row r="2276" s="94" customFormat="1" x14ac:dyDescent="0.25"/>
    <row r="2277" s="94" customFormat="1" x14ac:dyDescent="0.25"/>
    <row r="2278" s="94" customFormat="1" x14ac:dyDescent="0.25"/>
    <row r="2279" s="94" customFormat="1" x14ac:dyDescent="0.25"/>
    <row r="2280" s="94" customFormat="1" x14ac:dyDescent="0.25"/>
    <row r="2281" s="94" customFormat="1" x14ac:dyDescent="0.25"/>
    <row r="2282" s="94" customFormat="1" x14ac:dyDescent="0.25"/>
    <row r="2283" s="94" customFormat="1" x14ac:dyDescent="0.25"/>
    <row r="2284" s="94" customFormat="1" x14ac:dyDescent="0.25"/>
    <row r="2285" s="94" customFormat="1" x14ac:dyDescent="0.25"/>
    <row r="2286" s="94" customFormat="1" x14ac:dyDescent="0.25"/>
    <row r="2287" s="94" customFormat="1" x14ac:dyDescent="0.25"/>
    <row r="2288" s="94" customFormat="1" x14ac:dyDescent="0.25"/>
    <row r="2289" s="94" customFormat="1" x14ac:dyDescent="0.25"/>
    <row r="2290" s="94" customFormat="1" x14ac:dyDescent="0.25"/>
    <row r="2291" s="94" customFormat="1" x14ac:dyDescent="0.25"/>
    <row r="2292" s="94" customFormat="1" x14ac:dyDescent="0.25"/>
    <row r="2293" s="94" customFormat="1" x14ac:dyDescent="0.25"/>
    <row r="2294" s="94" customFormat="1" x14ac:dyDescent="0.25"/>
    <row r="2295" s="94" customFormat="1" x14ac:dyDescent="0.25"/>
    <row r="2296" s="94" customFormat="1" x14ac:dyDescent="0.25"/>
    <row r="2297" s="94" customFormat="1" x14ac:dyDescent="0.25"/>
    <row r="2298" s="94" customFormat="1" x14ac:dyDescent="0.25"/>
    <row r="2299" s="94" customFormat="1" x14ac:dyDescent="0.25"/>
    <row r="2300" s="94" customFormat="1" x14ac:dyDescent="0.25"/>
    <row r="2301" s="94" customFormat="1" x14ac:dyDescent="0.25"/>
    <row r="2302" s="94" customFormat="1" x14ac:dyDescent="0.25"/>
    <row r="2303" s="94" customFormat="1" x14ac:dyDescent="0.25"/>
    <row r="2304" s="94" customFormat="1" x14ac:dyDescent="0.25"/>
    <row r="2305" s="94" customFormat="1" x14ac:dyDescent="0.25"/>
    <row r="2306" s="94" customFormat="1" x14ac:dyDescent="0.25"/>
    <row r="2307" s="94" customFormat="1" x14ac:dyDescent="0.25"/>
    <row r="2308" s="94" customFormat="1" x14ac:dyDescent="0.25"/>
    <row r="2309" s="94" customFormat="1" x14ac:dyDescent="0.25"/>
    <row r="2310" s="94" customFormat="1" x14ac:dyDescent="0.25"/>
    <row r="2311" s="94" customFormat="1" x14ac:dyDescent="0.25"/>
    <row r="2312" s="94" customFormat="1" x14ac:dyDescent="0.25"/>
    <row r="2313" s="94" customFormat="1" x14ac:dyDescent="0.25"/>
    <row r="2314" s="94" customFormat="1" x14ac:dyDescent="0.25"/>
    <row r="2315" s="94" customFormat="1" x14ac:dyDescent="0.25"/>
    <row r="2316" s="94" customFormat="1" x14ac:dyDescent="0.25"/>
    <row r="2317" s="94" customFormat="1" x14ac:dyDescent="0.25"/>
    <row r="2318" s="94" customFormat="1" x14ac:dyDescent="0.25"/>
    <row r="2319" s="94" customFormat="1" x14ac:dyDescent="0.25"/>
    <row r="2320" s="94" customFormat="1" x14ac:dyDescent="0.25"/>
    <row r="2321" s="94" customFormat="1" x14ac:dyDescent="0.25"/>
    <row r="2322" s="94" customFormat="1" x14ac:dyDescent="0.25"/>
    <row r="2323" s="94" customFormat="1" x14ac:dyDescent="0.25"/>
    <row r="2324" s="94" customFormat="1" x14ac:dyDescent="0.25"/>
    <row r="2325" s="94" customFormat="1" x14ac:dyDescent="0.25"/>
    <row r="2326" s="94" customFormat="1" x14ac:dyDescent="0.25"/>
    <row r="2327" s="94" customFormat="1" x14ac:dyDescent="0.25"/>
    <row r="2328" s="94" customFormat="1" x14ac:dyDescent="0.25"/>
    <row r="2329" s="94" customFormat="1" x14ac:dyDescent="0.25"/>
    <row r="2330" s="94" customFormat="1" x14ac:dyDescent="0.25"/>
    <row r="2331" s="94" customFormat="1" x14ac:dyDescent="0.25"/>
    <row r="2332" s="94" customFormat="1" x14ac:dyDescent="0.25"/>
    <row r="2333" s="94" customFormat="1" x14ac:dyDescent="0.25"/>
    <row r="2334" s="94" customFormat="1" x14ac:dyDescent="0.25"/>
    <row r="2335" s="94" customFormat="1" x14ac:dyDescent="0.25"/>
    <row r="2336" s="94" customFormat="1" x14ac:dyDescent="0.25"/>
    <row r="2337" s="94" customFormat="1" x14ac:dyDescent="0.25"/>
    <row r="2338" s="94" customFormat="1" x14ac:dyDescent="0.25"/>
    <row r="2339" s="94" customFormat="1" x14ac:dyDescent="0.25"/>
    <row r="2340" s="94" customFormat="1" x14ac:dyDescent="0.25"/>
    <row r="2341" s="94" customFormat="1" x14ac:dyDescent="0.25"/>
    <row r="2342" s="94" customFormat="1" x14ac:dyDescent="0.25"/>
    <row r="2343" s="94" customFormat="1" x14ac:dyDescent="0.25"/>
    <row r="2344" s="94" customFormat="1" x14ac:dyDescent="0.25"/>
    <row r="2345" s="94" customFormat="1" x14ac:dyDescent="0.25"/>
    <row r="2346" s="94" customFormat="1" x14ac:dyDescent="0.25"/>
    <row r="2347" s="94" customFormat="1" x14ac:dyDescent="0.25"/>
    <row r="2348" s="94" customFormat="1" x14ac:dyDescent="0.25"/>
    <row r="2349" s="94" customFormat="1" x14ac:dyDescent="0.25"/>
    <row r="2350" s="94" customFormat="1" x14ac:dyDescent="0.25"/>
    <row r="2351" s="94" customFormat="1" x14ac:dyDescent="0.25"/>
    <row r="2352" s="94" customFormat="1" x14ac:dyDescent="0.25"/>
    <row r="2353" s="94" customFormat="1" x14ac:dyDescent="0.25"/>
    <row r="2354" s="94" customFormat="1" x14ac:dyDescent="0.25"/>
    <row r="2355" s="94" customFormat="1" x14ac:dyDescent="0.25"/>
    <row r="2356" s="94" customFormat="1" x14ac:dyDescent="0.25"/>
    <row r="2357" s="94" customFormat="1" x14ac:dyDescent="0.25"/>
    <row r="2358" s="94" customFormat="1" x14ac:dyDescent="0.25"/>
    <row r="2359" s="94" customFormat="1" x14ac:dyDescent="0.25"/>
    <row r="2360" s="94" customFormat="1" x14ac:dyDescent="0.25"/>
    <row r="2361" s="94" customFormat="1" x14ac:dyDescent="0.25"/>
    <row r="2362" s="94" customFormat="1" x14ac:dyDescent="0.25"/>
    <row r="2363" s="94" customFormat="1" x14ac:dyDescent="0.25"/>
    <row r="2364" s="94" customFormat="1" x14ac:dyDescent="0.25"/>
    <row r="2365" s="94" customFormat="1" x14ac:dyDescent="0.25"/>
    <row r="2366" s="94" customFormat="1" x14ac:dyDescent="0.25"/>
    <row r="2367" s="94" customFormat="1" x14ac:dyDescent="0.25"/>
    <row r="2368" s="94" customFormat="1" x14ac:dyDescent="0.25"/>
    <row r="2369" s="94" customFormat="1" x14ac:dyDescent="0.25"/>
    <row r="2370" s="94" customFormat="1" x14ac:dyDescent="0.25"/>
    <row r="2371" s="94" customFormat="1" x14ac:dyDescent="0.25"/>
    <row r="2372" s="94" customFormat="1" x14ac:dyDescent="0.25"/>
    <row r="2373" s="94" customFormat="1" x14ac:dyDescent="0.25"/>
    <row r="2374" s="94" customFormat="1" x14ac:dyDescent="0.25"/>
    <row r="2375" s="94" customFormat="1" x14ac:dyDescent="0.25"/>
    <row r="2376" s="94" customFormat="1" x14ac:dyDescent="0.25"/>
    <row r="2377" s="94" customFormat="1" x14ac:dyDescent="0.25"/>
    <row r="2378" s="94" customFormat="1" x14ac:dyDescent="0.25"/>
    <row r="2379" s="94" customFormat="1" x14ac:dyDescent="0.25"/>
    <row r="2380" s="94" customFormat="1" x14ac:dyDescent="0.25"/>
    <row r="2381" s="94" customFormat="1" x14ac:dyDescent="0.25"/>
    <row r="2382" s="94" customFormat="1" x14ac:dyDescent="0.25"/>
    <row r="2383" s="94" customFormat="1" x14ac:dyDescent="0.25"/>
    <row r="2384" s="94" customFormat="1" x14ac:dyDescent="0.25"/>
    <row r="2385" s="94" customFormat="1" x14ac:dyDescent="0.25"/>
    <row r="2386" s="94" customFormat="1" x14ac:dyDescent="0.25"/>
    <row r="2387" s="94" customFormat="1" x14ac:dyDescent="0.25"/>
    <row r="2388" s="94" customFormat="1" x14ac:dyDescent="0.25"/>
    <row r="2389" s="94" customFormat="1" x14ac:dyDescent="0.25"/>
    <row r="2390" s="94" customFormat="1" x14ac:dyDescent="0.25"/>
    <row r="2391" s="94" customFormat="1" x14ac:dyDescent="0.25"/>
    <row r="2392" s="94" customFormat="1" x14ac:dyDescent="0.25"/>
    <row r="2393" s="94" customFormat="1" x14ac:dyDescent="0.25"/>
    <row r="2394" s="94" customFormat="1" x14ac:dyDescent="0.25"/>
    <row r="2395" s="94" customFormat="1" x14ac:dyDescent="0.25"/>
    <row r="2396" s="94" customFormat="1" x14ac:dyDescent="0.25"/>
    <row r="2397" s="94" customFormat="1" x14ac:dyDescent="0.25"/>
    <row r="2398" s="94" customFormat="1" x14ac:dyDescent="0.25"/>
    <row r="2399" s="94" customFormat="1" x14ac:dyDescent="0.25"/>
    <row r="2400" s="94" customFormat="1" x14ac:dyDescent="0.25"/>
    <row r="2401" s="94" customFormat="1" x14ac:dyDescent="0.25"/>
    <row r="2402" s="94" customFormat="1" x14ac:dyDescent="0.25"/>
    <row r="2403" s="94" customFormat="1" x14ac:dyDescent="0.25"/>
    <row r="2404" s="94" customFormat="1" x14ac:dyDescent="0.25"/>
    <row r="2405" s="94" customFormat="1" x14ac:dyDescent="0.25"/>
    <row r="2406" s="94" customFormat="1" x14ac:dyDescent="0.25"/>
    <row r="2407" s="94" customFormat="1" x14ac:dyDescent="0.25"/>
    <row r="2408" s="94" customFormat="1" x14ac:dyDescent="0.25"/>
    <row r="2409" s="94" customFormat="1" x14ac:dyDescent="0.25"/>
    <row r="2410" s="94" customFormat="1" x14ac:dyDescent="0.25"/>
    <row r="2411" s="94" customFormat="1" x14ac:dyDescent="0.25"/>
    <row r="2412" s="94" customFormat="1" x14ac:dyDescent="0.25"/>
    <row r="2413" s="94" customFormat="1" x14ac:dyDescent="0.25"/>
    <row r="2414" s="94" customFormat="1" x14ac:dyDescent="0.25"/>
    <row r="2415" s="94" customFormat="1" x14ac:dyDescent="0.25"/>
    <row r="2416" s="94" customFormat="1" x14ac:dyDescent="0.25"/>
    <row r="2417" s="94" customFormat="1" x14ac:dyDescent="0.25"/>
    <row r="2418" s="94" customFormat="1" x14ac:dyDescent="0.25"/>
    <row r="2419" s="94" customFormat="1" x14ac:dyDescent="0.25"/>
    <row r="2420" s="94" customFormat="1" x14ac:dyDescent="0.25"/>
    <row r="2421" s="94" customFormat="1" x14ac:dyDescent="0.25"/>
    <row r="2422" s="94" customFormat="1" x14ac:dyDescent="0.25"/>
    <row r="2423" s="94" customFormat="1" x14ac:dyDescent="0.25"/>
    <row r="2424" s="94" customFormat="1" x14ac:dyDescent="0.25"/>
    <row r="2425" s="94" customFormat="1" x14ac:dyDescent="0.25"/>
    <row r="2426" s="94" customFormat="1" x14ac:dyDescent="0.25"/>
    <row r="2427" s="94" customFormat="1" x14ac:dyDescent="0.25"/>
    <row r="2428" s="94" customFormat="1" x14ac:dyDescent="0.25"/>
    <row r="2429" s="94" customFormat="1" x14ac:dyDescent="0.25"/>
    <row r="2430" s="94" customFormat="1" x14ac:dyDescent="0.25"/>
    <row r="2431" s="94" customFormat="1" x14ac:dyDescent="0.25"/>
    <row r="2432" s="94" customFormat="1" x14ac:dyDescent="0.25"/>
    <row r="2433" s="94" customFormat="1" x14ac:dyDescent="0.25"/>
    <row r="2434" s="94" customFormat="1" x14ac:dyDescent="0.25"/>
    <row r="2435" s="94" customFormat="1" x14ac:dyDescent="0.25"/>
    <row r="2436" s="94" customFormat="1" x14ac:dyDescent="0.25"/>
    <row r="2437" s="94" customFormat="1" x14ac:dyDescent="0.25"/>
    <row r="2438" s="94" customFormat="1" x14ac:dyDescent="0.25"/>
    <row r="2439" s="94" customFormat="1" x14ac:dyDescent="0.25"/>
    <row r="2440" s="94" customFormat="1" x14ac:dyDescent="0.25"/>
    <row r="2441" s="94" customFormat="1" x14ac:dyDescent="0.25"/>
    <row r="2442" s="94" customFormat="1" x14ac:dyDescent="0.25"/>
    <row r="2443" s="94" customFormat="1" x14ac:dyDescent="0.25"/>
    <row r="2444" s="94" customFormat="1" x14ac:dyDescent="0.25"/>
    <row r="2445" s="94" customFormat="1" x14ac:dyDescent="0.25"/>
    <row r="2446" s="94" customFormat="1" x14ac:dyDescent="0.25"/>
    <row r="2447" s="94" customFormat="1" x14ac:dyDescent="0.25"/>
    <row r="2448" s="94" customFormat="1" x14ac:dyDescent="0.25"/>
    <row r="2449" s="94" customFormat="1" x14ac:dyDescent="0.25"/>
    <row r="2450" s="94" customFormat="1" x14ac:dyDescent="0.25"/>
    <row r="2451" s="94" customFormat="1" x14ac:dyDescent="0.25"/>
    <row r="2452" s="94" customFormat="1" x14ac:dyDescent="0.25"/>
    <row r="2453" s="94" customFormat="1" x14ac:dyDescent="0.25"/>
    <row r="2454" s="94" customFormat="1" x14ac:dyDescent="0.25"/>
    <row r="2455" s="94" customFormat="1" x14ac:dyDescent="0.25"/>
    <row r="2456" s="94" customFormat="1" x14ac:dyDescent="0.25"/>
    <row r="2457" s="94" customFormat="1" x14ac:dyDescent="0.25"/>
    <row r="2458" s="94" customFormat="1" x14ac:dyDescent="0.25"/>
    <row r="2459" s="94" customFormat="1" x14ac:dyDescent="0.25"/>
    <row r="2460" s="94" customFormat="1" x14ac:dyDescent="0.25"/>
    <row r="2461" s="94" customFormat="1" x14ac:dyDescent="0.25"/>
    <row r="2462" s="94" customFormat="1" x14ac:dyDescent="0.25"/>
    <row r="2463" s="94" customFormat="1" x14ac:dyDescent="0.25"/>
    <row r="2464" s="94" customFormat="1" x14ac:dyDescent="0.25"/>
    <row r="2465" s="94" customFormat="1" x14ac:dyDescent="0.25"/>
    <row r="2466" s="94" customFormat="1" x14ac:dyDescent="0.25"/>
    <row r="2467" s="94" customFormat="1" x14ac:dyDescent="0.25"/>
    <row r="2468" s="94" customFormat="1" x14ac:dyDescent="0.25"/>
    <row r="2469" s="94" customFormat="1" x14ac:dyDescent="0.25"/>
    <row r="2470" s="94" customFormat="1" x14ac:dyDescent="0.25"/>
    <row r="2471" s="94" customFormat="1" x14ac:dyDescent="0.25"/>
    <row r="2472" s="94" customFormat="1" x14ac:dyDescent="0.25"/>
    <row r="2473" s="94" customFormat="1" x14ac:dyDescent="0.25"/>
    <row r="2474" s="94" customFormat="1" x14ac:dyDescent="0.25"/>
    <row r="2475" s="94" customFormat="1" x14ac:dyDescent="0.25"/>
    <row r="2476" s="94" customFormat="1" x14ac:dyDescent="0.25"/>
    <row r="2477" s="94" customFormat="1" x14ac:dyDescent="0.25"/>
    <row r="2478" s="94" customFormat="1" x14ac:dyDescent="0.25"/>
    <row r="2479" s="94" customFormat="1" x14ac:dyDescent="0.25"/>
    <row r="2480" s="94" customFormat="1" x14ac:dyDescent="0.25"/>
    <row r="2481" s="94" customFormat="1" x14ac:dyDescent="0.25"/>
    <row r="2482" s="94" customFormat="1" x14ac:dyDescent="0.25"/>
    <row r="2483" s="94" customFormat="1" x14ac:dyDescent="0.25"/>
    <row r="2484" s="94" customFormat="1" x14ac:dyDescent="0.25"/>
    <row r="2485" s="94" customFormat="1" x14ac:dyDescent="0.25"/>
    <row r="2486" s="94" customFormat="1" x14ac:dyDescent="0.25"/>
    <row r="2487" s="94" customFormat="1" x14ac:dyDescent="0.25"/>
    <row r="2488" s="94" customFormat="1" x14ac:dyDescent="0.25"/>
    <row r="2489" s="94" customFormat="1" x14ac:dyDescent="0.25"/>
    <row r="2490" s="94" customFormat="1" x14ac:dyDescent="0.25"/>
    <row r="2491" s="94" customFormat="1" x14ac:dyDescent="0.25"/>
    <row r="2492" s="94" customFormat="1" x14ac:dyDescent="0.25"/>
    <row r="2493" s="94" customFormat="1" x14ac:dyDescent="0.25"/>
    <row r="2494" s="94" customFormat="1" x14ac:dyDescent="0.25"/>
    <row r="2495" s="94" customFormat="1" x14ac:dyDescent="0.25"/>
    <row r="2496" s="94" customFormat="1" x14ac:dyDescent="0.25"/>
    <row r="2497" s="94" customFormat="1" x14ac:dyDescent="0.25"/>
    <row r="2498" s="94" customFormat="1" x14ac:dyDescent="0.25"/>
    <row r="2499" s="94" customFormat="1" x14ac:dyDescent="0.25"/>
    <row r="2500" s="94" customFormat="1" x14ac:dyDescent="0.25"/>
    <row r="2501" s="94" customFormat="1" x14ac:dyDescent="0.25"/>
    <row r="2502" s="94" customFormat="1" x14ac:dyDescent="0.25"/>
    <row r="2503" s="94" customFormat="1" x14ac:dyDescent="0.25"/>
    <row r="2504" s="94" customFormat="1" x14ac:dyDescent="0.25"/>
    <row r="2505" s="94" customFormat="1" x14ac:dyDescent="0.25"/>
    <row r="2506" s="94" customFormat="1" x14ac:dyDescent="0.25"/>
    <row r="2507" s="94" customFormat="1" x14ac:dyDescent="0.25"/>
    <row r="2508" s="94" customFormat="1" x14ac:dyDescent="0.25"/>
    <row r="2509" s="94" customFormat="1" x14ac:dyDescent="0.25"/>
    <row r="2510" s="94" customFormat="1" x14ac:dyDescent="0.25"/>
    <row r="2511" s="94" customFormat="1" x14ac:dyDescent="0.25"/>
    <row r="2512" s="94" customFormat="1" x14ac:dyDescent="0.25"/>
    <row r="2513" s="94" customFormat="1" x14ac:dyDescent="0.25"/>
    <row r="2514" s="94" customFormat="1" x14ac:dyDescent="0.25"/>
    <row r="2515" s="94" customFormat="1" x14ac:dyDescent="0.25"/>
    <row r="2516" s="94" customFormat="1" x14ac:dyDescent="0.25"/>
    <row r="2517" s="94" customFormat="1" x14ac:dyDescent="0.25"/>
    <row r="2518" s="94" customFormat="1" x14ac:dyDescent="0.25"/>
    <row r="2519" s="94" customFormat="1" x14ac:dyDescent="0.25"/>
    <row r="2520" s="94" customFormat="1" x14ac:dyDescent="0.25"/>
    <row r="2521" s="94" customFormat="1" x14ac:dyDescent="0.25"/>
    <row r="2522" s="94" customFormat="1" x14ac:dyDescent="0.25"/>
    <row r="2523" s="94" customFormat="1" x14ac:dyDescent="0.25"/>
    <row r="2524" s="94" customFormat="1" x14ac:dyDescent="0.25"/>
    <row r="2525" s="94" customFormat="1" x14ac:dyDescent="0.25"/>
    <row r="2526" s="94" customFormat="1" x14ac:dyDescent="0.25"/>
    <row r="2527" s="94" customFormat="1" x14ac:dyDescent="0.25"/>
    <row r="2528" s="94" customFormat="1" x14ac:dyDescent="0.25"/>
    <row r="2529" s="94" customFormat="1" x14ac:dyDescent="0.25"/>
    <row r="2530" s="94" customFormat="1" x14ac:dyDescent="0.25"/>
    <row r="2531" s="94" customFormat="1" x14ac:dyDescent="0.25"/>
    <row r="2532" s="94" customFormat="1" x14ac:dyDescent="0.25"/>
    <row r="2533" s="94" customFormat="1" x14ac:dyDescent="0.25"/>
    <row r="2534" s="94" customFormat="1" x14ac:dyDescent="0.25"/>
    <row r="2535" s="94" customFormat="1" x14ac:dyDescent="0.25"/>
    <row r="2536" s="94" customFormat="1" x14ac:dyDescent="0.25"/>
    <row r="2537" s="94" customFormat="1" x14ac:dyDescent="0.25"/>
    <row r="2538" s="94" customFormat="1" x14ac:dyDescent="0.25"/>
    <row r="2539" s="94" customFormat="1" x14ac:dyDescent="0.25"/>
    <row r="2540" s="94" customFormat="1" x14ac:dyDescent="0.25"/>
    <row r="2541" s="94" customFormat="1" x14ac:dyDescent="0.25"/>
    <row r="2542" s="94" customFormat="1" x14ac:dyDescent="0.25"/>
    <row r="2543" s="94" customFormat="1" x14ac:dyDescent="0.25"/>
    <row r="2544" s="94" customFormat="1" x14ac:dyDescent="0.25"/>
    <row r="2545" s="94" customFormat="1" x14ac:dyDescent="0.25"/>
    <row r="2546" s="94" customFormat="1" x14ac:dyDescent="0.25"/>
    <row r="2547" s="94" customFormat="1" x14ac:dyDescent="0.25"/>
    <row r="2548" s="94" customFormat="1" x14ac:dyDescent="0.25"/>
    <row r="2549" s="94" customFormat="1" x14ac:dyDescent="0.25"/>
    <row r="2550" s="94" customFormat="1" x14ac:dyDescent="0.25"/>
    <row r="2551" s="94" customFormat="1" x14ac:dyDescent="0.25"/>
    <row r="2552" s="94" customFormat="1" x14ac:dyDescent="0.25"/>
    <row r="2553" s="94" customFormat="1" x14ac:dyDescent="0.25"/>
    <row r="2554" s="94" customFormat="1" x14ac:dyDescent="0.25"/>
    <row r="2555" s="94" customFormat="1" x14ac:dyDescent="0.25"/>
    <row r="2556" s="94" customFormat="1" x14ac:dyDescent="0.25"/>
    <row r="2557" s="94" customFormat="1" x14ac:dyDescent="0.25"/>
    <row r="2558" s="94" customFormat="1" x14ac:dyDescent="0.25"/>
    <row r="2559" s="94" customFormat="1" x14ac:dyDescent="0.25"/>
    <row r="2560" s="94" customFormat="1" x14ac:dyDescent="0.25"/>
    <row r="2561" s="94" customFormat="1" x14ac:dyDescent="0.25"/>
    <row r="2562" s="94" customFormat="1" x14ac:dyDescent="0.25"/>
    <row r="2563" s="94" customFormat="1" x14ac:dyDescent="0.25"/>
    <row r="2564" s="94" customFormat="1" x14ac:dyDescent="0.25"/>
    <row r="2565" s="94" customFormat="1" x14ac:dyDescent="0.25"/>
    <row r="2566" s="94" customFormat="1" x14ac:dyDescent="0.25"/>
    <row r="2567" s="94" customFormat="1" x14ac:dyDescent="0.25"/>
    <row r="2568" s="94" customFormat="1" x14ac:dyDescent="0.25"/>
    <row r="2569" s="94" customFormat="1" x14ac:dyDescent="0.25"/>
    <row r="2570" s="94" customFormat="1" x14ac:dyDescent="0.25"/>
    <row r="2571" s="94" customFormat="1" x14ac:dyDescent="0.25"/>
    <row r="2572" s="94" customFormat="1" x14ac:dyDescent="0.25"/>
    <row r="2573" s="94" customFormat="1" x14ac:dyDescent="0.25"/>
    <row r="2574" s="94" customFormat="1" x14ac:dyDescent="0.25"/>
    <row r="2575" s="94" customFormat="1" x14ac:dyDescent="0.25"/>
    <row r="2576" s="94" customFormat="1" x14ac:dyDescent="0.25"/>
    <row r="2577" s="94" customFormat="1" x14ac:dyDescent="0.25"/>
    <row r="2578" s="94" customFormat="1" x14ac:dyDescent="0.25"/>
    <row r="2579" s="94" customFormat="1" x14ac:dyDescent="0.25"/>
    <row r="2580" s="94" customFormat="1" x14ac:dyDescent="0.25"/>
    <row r="2581" s="94" customFormat="1" x14ac:dyDescent="0.25"/>
    <row r="2582" s="94" customFormat="1" x14ac:dyDescent="0.25"/>
    <row r="2583" s="94" customFormat="1" x14ac:dyDescent="0.25"/>
    <row r="2584" s="94" customFormat="1" x14ac:dyDescent="0.25"/>
    <row r="2585" s="94" customFormat="1" x14ac:dyDescent="0.25"/>
    <row r="2586" s="94" customFormat="1" x14ac:dyDescent="0.25"/>
    <row r="2587" s="94" customFormat="1" x14ac:dyDescent="0.25"/>
    <row r="2588" s="94" customFormat="1" x14ac:dyDescent="0.25"/>
    <row r="2589" s="94" customFormat="1" x14ac:dyDescent="0.25"/>
    <row r="2590" s="94" customFormat="1" x14ac:dyDescent="0.25"/>
    <row r="2591" s="94" customFormat="1" x14ac:dyDescent="0.25"/>
    <row r="2592" s="94" customFormat="1" x14ac:dyDescent="0.25"/>
    <row r="2593" s="94" customFormat="1" x14ac:dyDescent="0.25"/>
    <row r="2594" s="94" customFormat="1" x14ac:dyDescent="0.25"/>
    <row r="2595" s="94" customFormat="1" x14ac:dyDescent="0.25"/>
    <row r="2596" s="94" customFormat="1" x14ac:dyDescent="0.25"/>
    <row r="2597" s="94" customFormat="1" x14ac:dyDescent="0.25"/>
    <row r="2598" s="94" customFormat="1" x14ac:dyDescent="0.25"/>
    <row r="2599" s="94" customFormat="1" x14ac:dyDescent="0.25"/>
    <row r="2600" s="94" customFormat="1" x14ac:dyDescent="0.25"/>
    <row r="2601" s="94" customFormat="1" x14ac:dyDescent="0.25"/>
    <row r="2602" s="94" customFormat="1" x14ac:dyDescent="0.25"/>
    <row r="2603" s="94" customFormat="1" x14ac:dyDescent="0.25"/>
    <row r="2604" s="94" customFormat="1" x14ac:dyDescent="0.25"/>
    <row r="2605" s="94" customFormat="1" x14ac:dyDescent="0.25"/>
    <row r="2606" s="94" customFormat="1" x14ac:dyDescent="0.25"/>
    <row r="2607" s="94" customFormat="1" x14ac:dyDescent="0.25"/>
    <row r="2608" s="94" customFormat="1" x14ac:dyDescent="0.25"/>
    <row r="2609" s="94" customFormat="1" x14ac:dyDescent="0.25"/>
    <row r="2610" s="94" customFormat="1" x14ac:dyDescent="0.25"/>
    <row r="2611" s="94" customFormat="1" x14ac:dyDescent="0.25"/>
    <row r="2612" s="94" customFormat="1" x14ac:dyDescent="0.25"/>
    <row r="2613" s="94" customFormat="1" x14ac:dyDescent="0.25"/>
    <row r="2614" s="94" customFormat="1" x14ac:dyDescent="0.25"/>
    <row r="2615" s="94" customFormat="1" x14ac:dyDescent="0.25"/>
    <row r="2616" s="94" customFormat="1" x14ac:dyDescent="0.25"/>
    <row r="2617" s="94" customFormat="1" x14ac:dyDescent="0.25"/>
    <row r="2618" s="94" customFormat="1" x14ac:dyDescent="0.25"/>
    <row r="2619" s="94" customFormat="1" x14ac:dyDescent="0.25"/>
    <row r="2620" s="94" customFormat="1" x14ac:dyDescent="0.25"/>
    <row r="2621" s="94" customFormat="1" x14ac:dyDescent="0.25"/>
    <row r="2622" s="94" customFormat="1" x14ac:dyDescent="0.25"/>
    <row r="2623" s="94" customFormat="1" x14ac:dyDescent="0.25"/>
    <row r="2624" s="94" customFormat="1" x14ac:dyDescent="0.25"/>
    <row r="2625" s="94" customFormat="1" x14ac:dyDescent="0.25"/>
    <row r="2626" s="94" customFormat="1" x14ac:dyDescent="0.25"/>
    <row r="2627" s="94" customFormat="1" x14ac:dyDescent="0.25"/>
    <row r="2628" s="94" customFormat="1" x14ac:dyDescent="0.25"/>
    <row r="2629" s="94" customFormat="1" x14ac:dyDescent="0.25"/>
    <row r="2630" s="94" customFormat="1" x14ac:dyDescent="0.25"/>
    <row r="2631" s="94" customFormat="1" x14ac:dyDescent="0.25"/>
    <row r="2632" s="94" customFormat="1" x14ac:dyDescent="0.25"/>
    <row r="2633" s="94" customFormat="1" x14ac:dyDescent="0.25"/>
    <row r="2634" s="94" customFormat="1" x14ac:dyDescent="0.25"/>
    <row r="2635" s="94" customFormat="1" x14ac:dyDescent="0.25"/>
    <row r="2636" s="94" customFormat="1" x14ac:dyDescent="0.25"/>
    <row r="2637" s="94" customFormat="1" x14ac:dyDescent="0.25"/>
    <row r="2638" s="94" customFormat="1" x14ac:dyDescent="0.25"/>
    <row r="2639" s="94" customFormat="1" x14ac:dyDescent="0.25"/>
    <row r="2640" s="94" customFormat="1" x14ac:dyDescent="0.25"/>
    <row r="2641" s="94" customFormat="1" x14ac:dyDescent="0.25"/>
    <row r="2642" s="94" customFormat="1" x14ac:dyDescent="0.25"/>
    <row r="2643" s="94" customFormat="1" x14ac:dyDescent="0.25"/>
    <row r="2644" s="94" customFormat="1" x14ac:dyDescent="0.25"/>
    <row r="2645" s="94" customFormat="1" x14ac:dyDescent="0.25"/>
    <row r="2646" s="94" customFormat="1" x14ac:dyDescent="0.25"/>
    <row r="2647" s="94" customFormat="1" x14ac:dyDescent="0.25"/>
    <row r="2648" s="94" customFormat="1" x14ac:dyDescent="0.25"/>
    <row r="2649" s="94" customFormat="1" x14ac:dyDescent="0.25"/>
    <row r="2650" s="94" customFormat="1" x14ac:dyDescent="0.25"/>
    <row r="2651" s="94" customFormat="1" x14ac:dyDescent="0.25"/>
    <row r="2652" s="94" customFormat="1" x14ac:dyDescent="0.25"/>
    <row r="2653" s="94" customFormat="1" x14ac:dyDescent="0.25"/>
    <row r="2654" s="94" customFormat="1" x14ac:dyDescent="0.25"/>
    <row r="2655" s="94" customFormat="1" x14ac:dyDescent="0.25"/>
    <row r="2656" s="94" customFormat="1" x14ac:dyDescent="0.25"/>
    <row r="2657" s="94" customFormat="1" x14ac:dyDescent="0.25"/>
    <row r="2658" s="94" customFormat="1" x14ac:dyDescent="0.25"/>
    <row r="2659" s="94" customFormat="1" x14ac:dyDescent="0.25"/>
    <row r="2660" s="94" customFormat="1" x14ac:dyDescent="0.25"/>
    <row r="2661" s="94" customFormat="1" x14ac:dyDescent="0.25"/>
    <row r="2662" s="94" customFormat="1" x14ac:dyDescent="0.25"/>
    <row r="2663" s="94" customFormat="1" x14ac:dyDescent="0.25"/>
    <row r="2664" s="94" customFormat="1" x14ac:dyDescent="0.25"/>
    <row r="2665" s="94" customFormat="1" x14ac:dyDescent="0.25"/>
    <row r="2666" s="94" customFormat="1" x14ac:dyDescent="0.25"/>
    <row r="2667" s="94" customFormat="1" x14ac:dyDescent="0.25"/>
    <row r="2668" s="94" customFormat="1" x14ac:dyDescent="0.25"/>
    <row r="2669" s="94" customFormat="1" x14ac:dyDescent="0.25"/>
    <row r="2670" s="94" customFormat="1" x14ac:dyDescent="0.25"/>
    <row r="2671" s="94" customFormat="1" x14ac:dyDescent="0.25"/>
    <row r="2672" s="94" customFormat="1" x14ac:dyDescent="0.25"/>
    <row r="2673" s="94" customFormat="1" x14ac:dyDescent="0.25"/>
    <row r="2674" s="94" customFormat="1" x14ac:dyDescent="0.25"/>
    <row r="2675" s="94" customFormat="1" x14ac:dyDescent="0.25"/>
    <row r="2676" s="94" customFormat="1" x14ac:dyDescent="0.25"/>
    <row r="2677" s="94" customFormat="1" x14ac:dyDescent="0.25"/>
    <row r="2678" s="94" customFormat="1" x14ac:dyDescent="0.25"/>
    <row r="2679" s="94" customFormat="1" x14ac:dyDescent="0.25"/>
    <row r="2680" s="94" customFormat="1" x14ac:dyDescent="0.25"/>
    <row r="2681" s="94" customFormat="1" x14ac:dyDescent="0.25"/>
    <row r="2682" s="94" customFormat="1" x14ac:dyDescent="0.25"/>
    <row r="2683" s="94" customFormat="1" x14ac:dyDescent="0.25"/>
    <row r="2684" s="94" customFormat="1" x14ac:dyDescent="0.25"/>
    <row r="2685" s="94" customFormat="1" x14ac:dyDescent="0.25"/>
    <row r="2686" s="94" customFormat="1" x14ac:dyDescent="0.25"/>
    <row r="2687" s="94" customFormat="1" x14ac:dyDescent="0.25"/>
    <row r="2688" s="94" customFormat="1" x14ac:dyDescent="0.25"/>
    <row r="2689" s="94" customFormat="1" x14ac:dyDescent="0.25"/>
    <row r="2690" s="94" customFormat="1" x14ac:dyDescent="0.25"/>
    <row r="2691" s="94" customFormat="1" x14ac:dyDescent="0.25"/>
    <row r="2692" s="94" customFormat="1" x14ac:dyDescent="0.25"/>
    <row r="2693" s="94" customFormat="1" x14ac:dyDescent="0.25"/>
    <row r="2694" s="94" customFormat="1" x14ac:dyDescent="0.25"/>
    <row r="2695" s="94" customFormat="1" x14ac:dyDescent="0.25"/>
    <row r="2696" s="94" customFormat="1" x14ac:dyDescent="0.25"/>
    <row r="2697" s="94" customFormat="1" x14ac:dyDescent="0.25"/>
    <row r="2698" s="94" customFormat="1" x14ac:dyDescent="0.25"/>
    <row r="2699" s="94" customFormat="1" x14ac:dyDescent="0.25"/>
    <row r="2700" s="94" customFormat="1" x14ac:dyDescent="0.25"/>
    <row r="2701" s="94" customFormat="1" x14ac:dyDescent="0.25"/>
    <row r="2702" s="94" customFormat="1" x14ac:dyDescent="0.25"/>
    <row r="2703" s="94" customFormat="1" x14ac:dyDescent="0.25"/>
    <row r="2704" s="94" customFormat="1" x14ac:dyDescent="0.25"/>
    <row r="2705" s="94" customFormat="1" x14ac:dyDescent="0.25"/>
    <row r="2706" s="94" customFormat="1" x14ac:dyDescent="0.25"/>
    <row r="2707" s="94" customFormat="1" x14ac:dyDescent="0.25"/>
    <row r="2708" s="94" customFormat="1" x14ac:dyDescent="0.25"/>
    <row r="2709" s="94" customFormat="1" x14ac:dyDescent="0.25"/>
    <row r="2710" s="94" customFormat="1" x14ac:dyDescent="0.25"/>
    <row r="2711" s="94" customFormat="1" x14ac:dyDescent="0.25"/>
    <row r="2712" s="94" customFormat="1" x14ac:dyDescent="0.25"/>
    <row r="2713" s="94" customFormat="1" x14ac:dyDescent="0.25"/>
    <row r="2714" s="94" customFormat="1" x14ac:dyDescent="0.25"/>
    <row r="2715" s="94" customFormat="1" x14ac:dyDescent="0.25"/>
    <row r="2716" s="94" customFormat="1" x14ac:dyDescent="0.25"/>
    <row r="2717" s="94" customFormat="1" x14ac:dyDescent="0.25"/>
    <row r="2718" s="94" customFormat="1" x14ac:dyDescent="0.25"/>
    <row r="2719" s="94" customFormat="1" x14ac:dyDescent="0.25"/>
    <row r="2720" s="94" customFormat="1" x14ac:dyDescent="0.25"/>
    <row r="2721" s="94" customFormat="1" x14ac:dyDescent="0.25"/>
    <row r="2722" s="94" customFormat="1" x14ac:dyDescent="0.25"/>
    <row r="2723" s="94" customFormat="1" x14ac:dyDescent="0.25"/>
    <row r="2724" s="94" customFormat="1" x14ac:dyDescent="0.25"/>
    <row r="2725" s="94" customFormat="1" x14ac:dyDescent="0.25"/>
    <row r="2726" s="94" customFormat="1" x14ac:dyDescent="0.25"/>
    <row r="2727" s="94" customFormat="1" x14ac:dyDescent="0.25"/>
    <row r="2728" s="94" customFormat="1" x14ac:dyDescent="0.25"/>
    <row r="2729" s="94" customFormat="1" x14ac:dyDescent="0.25"/>
    <row r="2730" s="94" customFormat="1" x14ac:dyDescent="0.25"/>
    <row r="2731" s="94" customFormat="1" x14ac:dyDescent="0.25"/>
    <row r="2732" s="94" customFormat="1" x14ac:dyDescent="0.25"/>
    <row r="2733" s="94" customFormat="1" x14ac:dyDescent="0.25"/>
    <row r="2734" s="94" customFormat="1" x14ac:dyDescent="0.25"/>
    <row r="2735" s="94" customFormat="1" x14ac:dyDescent="0.25"/>
    <row r="2736" s="94" customFormat="1" x14ac:dyDescent="0.25"/>
    <row r="2737" s="94" customFormat="1" x14ac:dyDescent="0.25"/>
    <row r="2738" s="94" customFormat="1" x14ac:dyDescent="0.25"/>
    <row r="2739" s="94" customFormat="1" x14ac:dyDescent="0.25"/>
    <row r="2740" s="94" customFormat="1" x14ac:dyDescent="0.25"/>
    <row r="2741" s="94" customFormat="1" x14ac:dyDescent="0.25"/>
    <row r="2742" s="94" customFormat="1" x14ac:dyDescent="0.25"/>
    <row r="2743" s="94" customFormat="1" x14ac:dyDescent="0.25"/>
    <row r="2744" s="94" customFormat="1" x14ac:dyDescent="0.25"/>
    <row r="2745" s="94" customFormat="1" x14ac:dyDescent="0.25"/>
    <row r="2746" s="94" customFormat="1" x14ac:dyDescent="0.25"/>
    <row r="2747" s="94" customFormat="1" x14ac:dyDescent="0.25"/>
    <row r="2748" s="94" customFormat="1" x14ac:dyDescent="0.25"/>
    <row r="2749" s="94" customFormat="1" x14ac:dyDescent="0.25"/>
    <row r="2750" s="94" customFormat="1" x14ac:dyDescent="0.25"/>
    <row r="2751" s="94" customFormat="1" x14ac:dyDescent="0.25"/>
    <row r="2752" s="94" customFormat="1" x14ac:dyDescent="0.25"/>
    <row r="2753" s="94" customFormat="1" x14ac:dyDescent="0.25"/>
    <row r="2754" s="94" customFormat="1" x14ac:dyDescent="0.25"/>
    <row r="2755" s="94" customFormat="1" x14ac:dyDescent="0.25"/>
    <row r="2756" s="94" customFormat="1" x14ac:dyDescent="0.25"/>
    <row r="2757" s="94" customFormat="1" x14ac:dyDescent="0.25"/>
    <row r="2758" s="94" customFormat="1" x14ac:dyDescent="0.25"/>
    <row r="2759" s="94" customFormat="1" x14ac:dyDescent="0.25"/>
    <row r="2760" s="94" customFormat="1" x14ac:dyDescent="0.25"/>
    <row r="2761" s="94" customFormat="1" x14ac:dyDescent="0.25"/>
    <row r="2762" s="94" customFormat="1" x14ac:dyDescent="0.25"/>
    <row r="2763" s="94" customFormat="1" x14ac:dyDescent="0.25"/>
    <row r="2764" s="94" customFormat="1" x14ac:dyDescent="0.25"/>
    <row r="2765" s="94" customFormat="1" x14ac:dyDescent="0.25"/>
    <row r="2766" s="94" customFormat="1" x14ac:dyDescent="0.25"/>
    <row r="2767" s="94" customFormat="1" x14ac:dyDescent="0.25"/>
    <row r="2768" s="94" customFormat="1" x14ac:dyDescent="0.25"/>
    <row r="2769" s="94" customFormat="1" x14ac:dyDescent="0.25"/>
    <row r="2770" s="94" customFormat="1" x14ac:dyDescent="0.25"/>
    <row r="2771" s="94" customFormat="1" x14ac:dyDescent="0.25"/>
    <row r="2772" s="94" customFormat="1" x14ac:dyDescent="0.25"/>
    <row r="2773" s="94" customFormat="1" x14ac:dyDescent="0.25"/>
    <row r="2774" s="94" customFormat="1" x14ac:dyDescent="0.25"/>
    <row r="2775" s="94" customFormat="1" x14ac:dyDescent="0.25"/>
    <row r="2776" s="94" customFormat="1" x14ac:dyDescent="0.25"/>
    <row r="2777" s="94" customFormat="1" x14ac:dyDescent="0.25"/>
    <row r="2778" s="94" customFormat="1" x14ac:dyDescent="0.25"/>
    <row r="2779" s="94" customFormat="1" x14ac:dyDescent="0.25"/>
    <row r="2780" s="94" customFormat="1" x14ac:dyDescent="0.25"/>
    <row r="2781" s="94" customFormat="1" x14ac:dyDescent="0.25"/>
    <row r="2782" s="94" customFormat="1" x14ac:dyDescent="0.25"/>
    <row r="2783" s="94" customFormat="1" x14ac:dyDescent="0.25"/>
    <row r="2784" s="94" customFormat="1" x14ac:dyDescent="0.25"/>
    <row r="2785" s="94" customFormat="1" x14ac:dyDescent="0.25"/>
    <row r="2786" s="94" customFormat="1" x14ac:dyDescent="0.25"/>
    <row r="2787" s="94" customFormat="1" x14ac:dyDescent="0.25"/>
    <row r="2788" s="94" customFormat="1" x14ac:dyDescent="0.25"/>
    <row r="2789" s="94" customFormat="1" x14ac:dyDescent="0.25"/>
    <row r="2790" s="94" customFormat="1" x14ac:dyDescent="0.25"/>
    <row r="2791" s="94" customFormat="1" x14ac:dyDescent="0.25"/>
    <row r="2792" s="94" customFormat="1" x14ac:dyDescent="0.25"/>
    <row r="2793" s="94" customFormat="1" x14ac:dyDescent="0.25"/>
    <row r="2794" s="94" customFormat="1" x14ac:dyDescent="0.25"/>
    <row r="2795" s="94" customFormat="1" x14ac:dyDescent="0.25"/>
    <row r="2796" s="94" customFormat="1" x14ac:dyDescent="0.25"/>
    <row r="2797" s="94" customFormat="1" x14ac:dyDescent="0.25"/>
    <row r="2798" s="94" customFormat="1" x14ac:dyDescent="0.25"/>
    <row r="2799" s="94" customFormat="1" x14ac:dyDescent="0.25"/>
    <row r="2800" s="94" customFormat="1" x14ac:dyDescent="0.25"/>
    <row r="2801" s="94" customFormat="1" x14ac:dyDescent="0.25"/>
    <row r="2802" s="94" customFormat="1" x14ac:dyDescent="0.25"/>
    <row r="2803" s="94" customFormat="1" x14ac:dyDescent="0.25"/>
    <row r="2804" s="94" customFormat="1" x14ac:dyDescent="0.25"/>
    <row r="2805" s="94" customFormat="1" x14ac:dyDescent="0.25"/>
    <row r="2806" s="94" customFormat="1" x14ac:dyDescent="0.25"/>
    <row r="2807" s="94" customFormat="1" x14ac:dyDescent="0.25"/>
    <row r="2808" s="94" customFormat="1" x14ac:dyDescent="0.25"/>
    <row r="2809" s="94" customFormat="1" x14ac:dyDescent="0.25"/>
    <row r="2810" s="94" customFormat="1" x14ac:dyDescent="0.25"/>
    <row r="2811" s="94" customFormat="1" x14ac:dyDescent="0.25"/>
    <row r="2812" s="94" customFormat="1" x14ac:dyDescent="0.25"/>
    <row r="2813" s="94" customFormat="1" x14ac:dyDescent="0.25"/>
    <row r="2814" s="94" customFormat="1" x14ac:dyDescent="0.25"/>
    <row r="2815" s="94" customFormat="1" x14ac:dyDescent="0.25"/>
    <row r="2816" s="94" customFormat="1" x14ac:dyDescent="0.25"/>
    <row r="2817" s="94" customFormat="1" x14ac:dyDescent="0.25"/>
    <row r="2818" s="94" customFormat="1" x14ac:dyDescent="0.25"/>
    <row r="2819" s="94" customFormat="1" x14ac:dyDescent="0.25"/>
    <row r="2820" s="94" customFormat="1" x14ac:dyDescent="0.25"/>
    <row r="2821" s="94" customFormat="1" x14ac:dyDescent="0.25"/>
    <row r="2822" s="94" customFormat="1" x14ac:dyDescent="0.25"/>
    <row r="2823" s="94" customFormat="1" x14ac:dyDescent="0.25"/>
    <row r="2824" s="94" customFormat="1" x14ac:dyDescent="0.25"/>
    <row r="2825" s="94" customFormat="1" x14ac:dyDescent="0.25"/>
    <row r="2826" s="94" customFormat="1" x14ac:dyDescent="0.25"/>
    <row r="2827" s="94" customFormat="1" x14ac:dyDescent="0.25"/>
    <row r="2828" s="94" customFormat="1" x14ac:dyDescent="0.25"/>
    <row r="2829" s="94" customFormat="1" x14ac:dyDescent="0.25"/>
    <row r="2830" s="94" customFormat="1" x14ac:dyDescent="0.25"/>
    <row r="2831" s="94" customFormat="1" x14ac:dyDescent="0.25"/>
    <row r="2832" s="94" customFormat="1" x14ac:dyDescent="0.25"/>
    <row r="2833" s="94" customFormat="1" x14ac:dyDescent="0.25"/>
    <row r="2834" s="94" customFormat="1" x14ac:dyDescent="0.25"/>
    <row r="2835" s="94" customFormat="1" x14ac:dyDescent="0.25"/>
    <row r="2836" s="94" customFormat="1" x14ac:dyDescent="0.25"/>
    <row r="2837" s="94" customFormat="1" x14ac:dyDescent="0.25"/>
    <row r="2838" s="94" customFormat="1" x14ac:dyDescent="0.25"/>
    <row r="2839" s="94" customFormat="1" x14ac:dyDescent="0.25"/>
    <row r="2840" s="94" customFormat="1" x14ac:dyDescent="0.25"/>
    <row r="2841" s="94" customFormat="1" x14ac:dyDescent="0.25"/>
    <row r="2842" s="94" customFormat="1" x14ac:dyDescent="0.25"/>
    <row r="2843" s="94" customFormat="1" x14ac:dyDescent="0.25"/>
    <row r="2844" s="94" customFormat="1" x14ac:dyDescent="0.25"/>
    <row r="2845" s="94" customFormat="1" x14ac:dyDescent="0.25"/>
    <row r="2846" s="94" customFormat="1" x14ac:dyDescent="0.25"/>
    <row r="2847" s="94" customFormat="1" x14ac:dyDescent="0.25"/>
    <row r="2848" s="94" customFormat="1" x14ac:dyDescent="0.25"/>
    <row r="2849" s="94" customFormat="1" x14ac:dyDescent="0.25"/>
    <row r="2850" s="94" customFormat="1" x14ac:dyDescent="0.25"/>
    <row r="2851" s="94" customFormat="1" x14ac:dyDescent="0.25"/>
    <row r="2852" s="94" customFormat="1" x14ac:dyDescent="0.25"/>
    <row r="2853" s="94" customFormat="1" x14ac:dyDescent="0.25"/>
    <row r="2854" s="94" customFormat="1" x14ac:dyDescent="0.25"/>
    <row r="2855" s="94" customFormat="1" x14ac:dyDescent="0.25"/>
    <row r="2856" s="94" customFormat="1" x14ac:dyDescent="0.25"/>
    <row r="2857" s="94" customFormat="1" x14ac:dyDescent="0.25"/>
    <row r="2858" s="94" customFormat="1" x14ac:dyDescent="0.25"/>
    <row r="2859" s="94" customFormat="1" x14ac:dyDescent="0.25"/>
    <row r="2860" s="94" customFormat="1" x14ac:dyDescent="0.25"/>
    <row r="2861" s="94" customFormat="1" x14ac:dyDescent="0.25"/>
    <row r="2862" s="94" customFormat="1" x14ac:dyDescent="0.25"/>
    <row r="2863" s="94" customFormat="1" x14ac:dyDescent="0.25"/>
    <row r="2864" s="94" customFormat="1" x14ac:dyDescent="0.25"/>
    <row r="2865" s="94" customFormat="1" x14ac:dyDescent="0.25"/>
    <row r="2866" s="94" customFormat="1" x14ac:dyDescent="0.25"/>
    <row r="2867" s="94" customFormat="1" x14ac:dyDescent="0.25"/>
    <row r="2868" s="94" customFormat="1" x14ac:dyDescent="0.25"/>
    <row r="2869" s="94" customFormat="1" x14ac:dyDescent="0.25"/>
    <row r="2870" s="94" customFormat="1" x14ac:dyDescent="0.25"/>
    <row r="2871" s="94" customFormat="1" x14ac:dyDescent="0.25"/>
    <row r="2872" s="94" customFormat="1" x14ac:dyDescent="0.25"/>
    <row r="2873" s="94" customFormat="1" x14ac:dyDescent="0.25"/>
    <row r="2874" s="94" customFormat="1" x14ac:dyDescent="0.25"/>
    <row r="2875" s="94" customFormat="1" x14ac:dyDescent="0.25"/>
    <row r="2876" s="94" customFormat="1" x14ac:dyDescent="0.25"/>
    <row r="2877" s="94" customFormat="1" x14ac:dyDescent="0.25"/>
    <row r="2878" s="94" customFormat="1" x14ac:dyDescent="0.25"/>
    <row r="2879" s="94" customFormat="1" x14ac:dyDescent="0.25"/>
    <row r="2880" s="94" customFormat="1" x14ac:dyDescent="0.25"/>
    <row r="2881" s="94" customFormat="1" x14ac:dyDescent="0.25"/>
    <row r="2882" s="94" customFormat="1" x14ac:dyDescent="0.25"/>
    <row r="2883" s="94" customFormat="1" x14ac:dyDescent="0.25"/>
    <row r="2884" s="94" customFormat="1" x14ac:dyDescent="0.25"/>
    <row r="2885" s="94" customFormat="1" x14ac:dyDescent="0.25"/>
    <row r="2886" s="94" customFormat="1" x14ac:dyDescent="0.25"/>
    <row r="2887" s="94" customFormat="1" x14ac:dyDescent="0.25"/>
    <row r="2888" s="94" customFormat="1" x14ac:dyDescent="0.25"/>
    <row r="2889" s="94" customFormat="1" x14ac:dyDescent="0.25"/>
    <row r="2890" s="94" customFormat="1" x14ac:dyDescent="0.25"/>
    <row r="2891" s="94" customFormat="1" x14ac:dyDescent="0.25"/>
    <row r="2892" s="94" customFormat="1" x14ac:dyDescent="0.25"/>
    <row r="2893" s="94" customFormat="1" x14ac:dyDescent="0.25"/>
    <row r="2894" s="94" customFormat="1" x14ac:dyDescent="0.25"/>
    <row r="2895" s="94" customFormat="1" x14ac:dyDescent="0.25"/>
    <row r="2896" s="94" customFormat="1" x14ac:dyDescent="0.25"/>
    <row r="2897" s="94" customFormat="1" x14ac:dyDescent="0.25"/>
    <row r="2898" s="94" customFormat="1" x14ac:dyDescent="0.25"/>
    <row r="2899" s="94" customFormat="1" x14ac:dyDescent="0.25"/>
    <row r="2900" s="94" customFormat="1" x14ac:dyDescent="0.25"/>
    <row r="2901" s="94" customFormat="1" x14ac:dyDescent="0.25"/>
    <row r="2902" s="94" customFormat="1" x14ac:dyDescent="0.25"/>
    <row r="2903" s="94" customFormat="1" x14ac:dyDescent="0.25"/>
    <row r="2904" s="94" customFormat="1" x14ac:dyDescent="0.25"/>
    <row r="2905" s="94" customFormat="1" x14ac:dyDescent="0.25"/>
    <row r="2906" s="94" customFormat="1" x14ac:dyDescent="0.25"/>
    <row r="2907" s="94" customFormat="1" x14ac:dyDescent="0.25"/>
    <row r="2908" s="94" customFormat="1" x14ac:dyDescent="0.25"/>
    <row r="2909" s="94" customFormat="1" x14ac:dyDescent="0.25"/>
    <row r="2910" s="94" customFormat="1" x14ac:dyDescent="0.25"/>
    <row r="2911" s="94" customFormat="1" x14ac:dyDescent="0.25"/>
    <row r="2912" s="94" customFormat="1" x14ac:dyDescent="0.25"/>
    <row r="2913" s="94" customFormat="1" x14ac:dyDescent="0.25"/>
    <row r="2914" s="94" customFormat="1" x14ac:dyDescent="0.25"/>
    <row r="2915" s="94" customFormat="1" x14ac:dyDescent="0.25"/>
    <row r="2916" s="94" customFormat="1" x14ac:dyDescent="0.25"/>
    <row r="2917" s="94" customFormat="1" x14ac:dyDescent="0.25"/>
    <row r="2918" s="94" customFormat="1" x14ac:dyDescent="0.25"/>
    <row r="2919" s="94" customFormat="1" x14ac:dyDescent="0.25"/>
    <row r="2920" s="94" customFormat="1" x14ac:dyDescent="0.25"/>
    <row r="2921" s="94" customFormat="1" x14ac:dyDescent="0.25"/>
    <row r="2922" s="94" customFormat="1" x14ac:dyDescent="0.25"/>
    <row r="2923" s="94" customFormat="1" x14ac:dyDescent="0.25"/>
    <row r="2924" s="94" customFormat="1" x14ac:dyDescent="0.25"/>
    <row r="2925" s="94" customFormat="1" x14ac:dyDescent="0.25"/>
    <row r="2926" s="94" customFormat="1" x14ac:dyDescent="0.25"/>
    <row r="2927" s="94" customFormat="1" x14ac:dyDescent="0.25"/>
    <row r="2928" s="94" customFormat="1" x14ac:dyDescent="0.25"/>
    <row r="2929" s="94" customFormat="1" x14ac:dyDescent="0.25"/>
    <row r="2930" s="94" customFormat="1" x14ac:dyDescent="0.25"/>
    <row r="2931" s="94" customFormat="1" x14ac:dyDescent="0.25"/>
    <row r="2932" s="94" customFormat="1" x14ac:dyDescent="0.25"/>
    <row r="2933" s="94" customFormat="1" x14ac:dyDescent="0.25"/>
    <row r="2934" s="94" customFormat="1" x14ac:dyDescent="0.25"/>
    <row r="2935" s="94" customFormat="1" x14ac:dyDescent="0.25"/>
    <row r="2936" s="94" customFormat="1" x14ac:dyDescent="0.25"/>
    <row r="2937" s="94" customFormat="1" x14ac:dyDescent="0.25"/>
    <row r="2938" s="94" customFormat="1" x14ac:dyDescent="0.25"/>
    <row r="2939" s="94" customFormat="1" x14ac:dyDescent="0.25"/>
    <row r="2940" s="94" customFormat="1" x14ac:dyDescent="0.25"/>
    <row r="2941" s="94" customFormat="1" x14ac:dyDescent="0.25"/>
    <row r="2942" s="94" customFormat="1" x14ac:dyDescent="0.25"/>
    <row r="2943" s="94" customFormat="1" x14ac:dyDescent="0.25"/>
    <row r="2944" s="94" customFormat="1" x14ac:dyDescent="0.25"/>
    <row r="2945" s="94" customFormat="1" x14ac:dyDescent="0.25"/>
    <row r="2946" s="94" customFormat="1" x14ac:dyDescent="0.25"/>
    <row r="2947" s="94" customFormat="1" x14ac:dyDescent="0.25"/>
    <row r="2948" s="94" customFormat="1" x14ac:dyDescent="0.25"/>
    <row r="2949" s="94" customFormat="1" x14ac:dyDescent="0.25"/>
    <row r="2950" s="94" customFormat="1" x14ac:dyDescent="0.25"/>
    <row r="2951" s="94" customFormat="1" x14ac:dyDescent="0.25"/>
    <row r="2952" s="94" customFormat="1" x14ac:dyDescent="0.25"/>
    <row r="2953" s="94" customFormat="1" x14ac:dyDescent="0.25"/>
    <row r="2954" s="94" customFormat="1" x14ac:dyDescent="0.25"/>
    <row r="2955" s="94" customFormat="1" x14ac:dyDescent="0.25"/>
    <row r="2956" s="94" customFormat="1" x14ac:dyDescent="0.25"/>
    <row r="2957" s="94" customFormat="1" x14ac:dyDescent="0.25"/>
    <row r="2958" s="94" customFormat="1" x14ac:dyDescent="0.25"/>
    <row r="2959" s="94" customFormat="1" x14ac:dyDescent="0.25"/>
    <row r="2960" s="94" customFormat="1" x14ac:dyDescent="0.25"/>
    <row r="2961" s="94" customFormat="1" x14ac:dyDescent="0.25"/>
    <row r="2962" s="94" customFormat="1" x14ac:dyDescent="0.25"/>
    <row r="2963" s="94" customFormat="1" x14ac:dyDescent="0.25"/>
    <row r="2964" s="94" customFormat="1" x14ac:dyDescent="0.25"/>
    <row r="2965" s="94" customFormat="1" x14ac:dyDescent="0.25"/>
    <row r="2966" s="94" customFormat="1" x14ac:dyDescent="0.25"/>
    <row r="2967" s="94" customFormat="1" x14ac:dyDescent="0.25"/>
    <row r="2968" s="94" customFormat="1" x14ac:dyDescent="0.25"/>
    <row r="2969" s="94" customFormat="1" x14ac:dyDescent="0.25"/>
    <row r="2970" s="94" customFormat="1" x14ac:dyDescent="0.25"/>
    <row r="2971" s="94" customFormat="1" x14ac:dyDescent="0.25"/>
    <row r="2972" s="94" customFormat="1" x14ac:dyDescent="0.25"/>
    <row r="2973" s="94" customFormat="1" x14ac:dyDescent="0.25"/>
    <row r="2974" s="94" customFormat="1" x14ac:dyDescent="0.25"/>
    <row r="2975" s="94" customFormat="1" x14ac:dyDescent="0.25"/>
    <row r="2976" s="94" customFormat="1" x14ac:dyDescent="0.25"/>
    <row r="2977" s="94" customFormat="1" x14ac:dyDescent="0.25"/>
    <row r="2978" s="94" customFormat="1" x14ac:dyDescent="0.25"/>
    <row r="2979" s="94" customFormat="1" x14ac:dyDescent="0.25"/>
    <row r="2980" s="94" customFormat="1" x14ac:dyDescent="0.25"/>
    <row r="2981" s="94" customFormat="1" x14ac:dyDescent="0.25"/>
    <row r="2982" s="94" customFormat="1" x14ac:dyDescent="0.25"/>
    <row r="2983" s="94" customFormat="1" x14ac:dyDescent="0.25"/>
    <row r="2984" s="94" customFormat="1" x14ac:dyDescent="0.25"/>
    <row r="2985" s="94" customFormat="1" x14ac:dyDescent="0.25"/>
    <row r="2986" s="94" customFormat="1" x14ac:dyDescent="0.25"/>
    <row r="2987" s="94" customFormat="1" x14ac:dyDescent="0.25"/>
    <row r="2988" s="94" customFormat="1" x14ac:dyDescent="0.25"/>
    <row r="2989" s="94" customFormat="1" x14ac:dyDescent="0.25"/>
    <row r="2990" s="94" customFormat="1" x14ac:dyDescent="0.25"/>
    <row r="2991" s="94" customFormat="1" x14ac:dyDescent="0.25"/>
    <row r="2992" s="94" customFormat="1" x14ac:dyDescent="0.25"/>
    <row r="2993" s="94" customFormat="1" x14ac:dyDescent="0.25"/>
    <row r="2994" s="94" customFormat="1" x14ac:dyDescent="0.25"/>
    <row r="2995" s="94" customFormat="1" x14ac:dyDescent="0.25"/>
    <row r="2996" s="94" customFormat="1" x14ac:dyDescent="0.25"/>
    <row r="2997" s="94" customFormat="1" x14ac:dyDescent="0.25"/>
    <row r="2998" s="94" customFormat="1" x14ac:dyDescent="0.25"/>
    <row r="2999" s="94" customFormat="1" x14ac:dyDescent="0.25"/>
    <row r="3000" s="94" customFormat="1" x14ac:dyDescent="0.25"/>
    <row r="3001" s="94" customFormat="1" x14ac:dyDescent="0.25"/>
    <row r="3002" s="94" customFormat="1" x14ac:dyDescent="0.25"/>
    <row r="3003" s="94" customFormat="1" x14ac:dyDescent="0.25"/>
    <row r="3004" s="94" customFormat="1" x14ac:dyDescent="0.25"/>
    <row r="3005" s="94" customFormat="1" x14ac:dyDescent="0.25"/>
    <row r="3006" s="94" customFormat="1" x14ac:dyDescent="0.25"/>
    <row r="3007" s="94" customFormat="1" x14ac:dyDescent="0.25"/>
    <row r="3008" s="94" customFormat="1" x14ac:dyDescent="0.25"/>
    <row r="3009" s="94" customFormat="1" x14ac:dyDescent="0.25"/>
    <row r="3010" s="94" customFormat="1" x14ac:dyDescent="0.25"/>
    <row r="3011" s="94" customFormat="1" x14ac:dyDescent="0.25"/>
    <row r="3012" s="94" customFormat="1" x14ac:dyDescent="0.25"/>
    <row r="3013" s="94" customFormat="1" x14ac:dyDescent="0.25"/>
    <row r="3014" s="94" customFormat="1" x14ac:dyDescent="0.25"/>
    <row r="3015" s="94" customFormat="1" x14ac:dyDescent="0.25"/>
    <row r="3016" s="94" customFormat="1" x14ac:dyDescent="0.25"/>
    <row r="3017" s="94" customFormat="1" x14ac:dyDescent="0.25"/>
    <row r="3018" s="94" customFormat="1" x14ac:dyDescent="0.25"/>
    <row r="3019" s="94" customFormat="1" x14ac:dyDescent="0.25"/>
    <row r="3020" s="94" customFormat="1" x14ac:dyDescent="0.25"/>
    <row r="3021" s="94" customFormat="1" x14ac:dyDescent="0.25"/>
    <row r="3022" s="94" customFormat="1" x14ac:dyDescent="0.25"/>
    <row r="3023" s="94" customFormat="1" x14ac:dyDescent="0.25"/>
    <row r="3024" s="94" customFormat="1" x14ac:dyDescent="0.25"/>
    <row r="3025" s="94" customFormat="1" x14ac:dyDescent="0.25"/>
    <row r="3026" s="94" customFormat="1" x14ac:dyDescent="0.25"/>
    <row r="3027" s="94" customFormat="1" x14ac:dyDescent="0.25"/>
    <row r="3028" s="94" customFormat="1" x14ac:dyDescent="0.25"/>
    <row r="3029" s="94" customFormat="1" x14ac:dyDescent="0.25"/>
    <row r="3030" s="94" customFormat="1" x14ac:dyDescent="0.25"/>
    <row r="3031" s="94" customFormat="1" x14ac:dyDescent="0.25"/>
    <row r="3032" s="94" customFormat="1" x14ac:dyDescent="0.25"/>
    <row r="3033" s="94" customFormat="1" x14ac:dyDescent="0.25"/>
    <row r="3034" s="94" customFormat="1" x14ac:dyDescent="0.25"/>
    <row r="3035" s="94" customFormat="1" x14ac:dyDescent="0.25"/>
    <row r="3036" s="94" customFormat="1" x14ac:dyDescent="0.25"/>
    <row r="3037" s="94" customFormat="1" x14ac:dyDescent="0.25"/>
    <row r="3038" s="94" customFormat="1" x14ac:dyDescent="0.25"/>
    <row r="3039" s="94" customFormat="1" x14ac:dyDescent="0.25"/>
    <row r="3040" s="94" customFormat="1" x14ac:dyDescent="0.25"/>
    <row r="3041" s="94" customFormat="1" x14ac:dyDescent="0.25"/>
    <row r="3042" s="94" customFormat="1" x14ac:dyDescent="0.25"/>
    <row r="3043" s="94" customFormat="1" x14ac:dyDescent="0.25"/>
    <row r="3044" s="94" customFormat="1" x14ac:dyDescent="0.25"/>
    <row r="3045" s="94" customFormat="1" x14ac:dyDescent="0.25"/>
    <row r="3046" s="94" customFormat="1" x14ac:dyDescent="0.25"/>
    <row r="3047" s="94" customFormat="1" x14ac:dyDescent="0.25"/>
    <row r="3048" s="94" customFormat="1" x14ac:dyDescent="0.25"/>
    <row r="3049" s="94" customFormat="1" x14ac:dyDescent="0.25"/>
    <row r="3050" s="94" customFormat="1" x14ac:dyDescent="0.25"/>
    <row r="3051" s="94" customFormat="1" x14ac:dyDescent="0.25"/>
    <row r="3052" s="94" customFormat="1" x14ac:dyDescent="0.25"/>
    <row r="3053" s="94" customFormat="1" x14ac:dyDescent="0.25"/>
    <row r="3054" s="94" customFormat="1" x14ac:dyDescent="0.25"/>
    <row r="3055" s="94" customFormat="1" x14ac:dyDescent="0.25"/>
    <row r="3056" s="94" customFormat="1" x14ac:dyDescent="0.25"/>
    <row r="3057" s="94" customFormat="1" x14ac:dyDescent="0.25"/>
    <row r="3058" s="94" customFormat="1" x14ac:dyDescent="0.25"/>
    <row r="3059" s="94" customFormat="1" x14ac:dyDescent="0.25"/>
    <row r="3060" s="94" customFormat="1" x14ac:dyDescent="0.25"/>
    <row r="3061" s="94" customFormat="1" x14ac:dyDescent="0.25"/>
    <row r="3062" s="94" customFormat="1" x14ac:dyDescent="0.25"/>
    <row r="3063" s="94" customFormat="1" x14ac:dyDescent="0.25"/>
    <row r="3064" s="94" customFormat="1" x14ac:dyDescent="0.25"/>
    <row r="3065" s="94" customFormat="1" x14ac:dyDescent="0.25"/>
    <row r="3066" s="94" customFormat="1" x14ac:dyDescent="0.25"/>
    <row r="3067" s="94" customFormat="1" x14ac:dyDescent="0.25"/>
    <row r="3068" s="94" customFormat="1" x14ac:dyDescent="0.25"/>
    <row r="3069" s="94" customFormat="1" x14ac:dyDescent="0.25"/>
    <row r="3070" s="94" customFormat="1" x14ac:dyDescent="0.25"/>
    <row r="3071" s="94" customFormat="1" x14ac:dyDescent="0.25"/>
    <row r="3072" s="94" customFormat="1" x14ac:dyDescent="0.25"/>
    <row r="3073" s="94" customFormat="1" x14ac:dyDescent="0.25"/>
    <row r="3074" s="94" customFormat="1" x14ac:dyDescent="0.25"/>
    <row r="3075" s="94" customFormat="1" x14ac:dyDescent="0.25"/>
    <row r="3076" s="94" customFormat="1" x14ac:dyDescent="0.25"/>
    <row r="3077" s="94" customFormat="1" x14ac:dyDescent="0.25"/>
    <row r="3078" s="94" customFormat="1" x14ac:dyDescent="0.25"/>
    <row r="3079" s="94" customFormat="1" x14ac:dyDescent="0.25"/>
    <row r="3080" s="94" customFormat="1" x14ac:dyDescent="0.25"/>
    <row r="3081" s="94" customFormat="1" x14ac:dyDescent="0.25"/>
    <row r="3082" s="94" customFormat="1" x14ac:dyDescent="0.25"/>
    <row r="3083" s="94" customFormat="1" x14ac:dyDescent="0.25"/>
    <row r="3084" s="94" customFormat="1" x14ac:dyDescent="0.25"/>
    <row r="3085" s="94" customFormat="1" x14ac:dyDescent="0.25"/>
    <row r="3086" s="94" customFormat="1" x14ac:dyDescent="0.25"/>
    <row r="3087" s="94" customFormat="1" x14ac:dyDescent="0.25"/>
    <row r="3088" s="94" customFormat="1" x14ac:dyDescent="0.25"/>
    <row r="3089" s="94" customFormat="1" x14ac:dyDescent="0.25"/>
    <row r="3090" s="94" customFormat="1" x14ac:dyDescent="0.25"/>
    <row r="3091" s="94" customFormat="1" x14ac:dyDescent="0.25"/>
    <row r="3092" s="94" customFormat="1" x14ac:dyDescent="0.25"/>
    <row r="3093" s="94" customFormat="1" x14ac:dyDescent="0.25"/>
    <row r="3094" s="94" customFormat="1" x14ac:dyDescent="0.25"/>
    <row r="3095" s="94" customFormat="1" x14ac:dyDescent="0.25"/>
    <row r="3096" s="94" customFormat="1" x14ac:dyDescent="0.25"/>
    <row r="3097" s="94" customFormat="1" x14ac:dyDescent="0.25"/>
    <row r="3098" s="94" customFormat="1" x14ac:dyDescent="0.25"/>
    <row r="3099" s="94" customFormat="1" x14ac:dyDescent="0.25"/>
    <row r="3100" s="94" customFormat="1" x14ac:dyDescent="0.25"/>
    <row r="3101" s="94" customFormat="1" x14ac:dyDescent="0.25"/>
    <row r="3102" s="94" customFormat="1" x14ac:dyDescent="0.25"/>
    <row r="3103" s="94" customFormat="1" x14ac:dyDescent="0.25"/>
    <row r="3104" s="94" customFormat="1" x14ac:dyDescent="0.25"/>
    <row r="3105" s="94" customFormat="1" x14ac:dyDescent="0.25"/>
    <row r="3106" s="94" customFormat="1" x14ac:dyDescent="0.25"/>
    <row r="3107" s="94" customFormat="1" x14ac:dyDescent="0.25"/>
    <row r="3108" s="94" customFormat="1" x14ac:dyDescent="0.25"/>
    <row r="3109" s="94" customFormat="1" x14ac:dyDescent="0.25"/>
    <row r="3110" s="94" customFormat="1" x14ac:dyDescent="0.25"/>
    <row r="3111" s="94" customFormat="1" x14ac:dyDescent="0.25"/>
    <row r="3112" s="94" customFormat="1" x14ac:dyDescent="0.25"/>
    <row r="3113" s="94" customFormat="1" x14ac:dyDescent="0.25"/>
    <row r="3114" s="94" customFormat="1" x14ac:dyDescent="0.25"/>
    <row r="3115" s="94" customFormat="1" x14ac:dyDescent="0.25"/>
    <row r="3116" s="94" customFormat="1" x14ac:dyDescent="0.25"/>
    <row r="3117" s="94" customFormat="1" x14ac:dyDescent="0.25"/>
    <row r="3118" s="94" customFormat="1" x14ac:dyDescent="0.25"/>
    <row r="3119" s="94" customFormat="1" x14ac:dyDescent="0.25"/>
    <row r="3120" s="94" customFormat="1" x14ac:dyDescent="0.25"/>
    <row r="3121" s="94" customFormat="1" x14ac:dyDescent="0.25"/>
    <row r="3122" s="94" customFormat="1" x14ac:dyDescent="0.25"/>
    <row r="3123" s="94" customFormat="1" x14ac:dyDescent="0.25"/>
    <row r="3124" s="94" customFormat="1" x14ac:dyDescent="0.25"/>
    <row r="3125" s="94" customFormat="1" x14ac:dyDescent="0.25"/>
    <row r="3126" s="94" customFormat="1" x14ac:dyDescent="0.25"/>
    <row r="3127" s="94" customFormat="1" x14ac:dyDescent="0.25"/>
    <row r="3128" s="94" customFormat="1" x14ac:dyDescent="0.25"/>
    <row r="3129" s="94" customFormat="1" x14ac:dyDescent="0.25"/>
    <row r="3130" s="94" customFormat="1" x14ac:dyDescent="0.25"/>
    <row r="3131" s="94" customFormat="1" x14ac:dyDescent="0.25"/>
    <row r="3132" s="94" customFormat="1" x14ac:dyDescent="0.25"/>
    <row r="3133" s="94" customFormat="1" x14ac:dyDescent="0.25"/>
    <row r="3134" s="94" customFormat="1" x14ac:dyDescent="0.25"/>
    <row r="3135" s="94" customFormat="1" x14ac:dyDescent="0.25"/>
    <row r="3136" s="94" customFormat="1" x14ac:dyDescent="0.25"/>
    <row r="3137" s="94" customFormat="1" x14ac:dyDescent="0.25"/>
    <row r="3138" s="94" customFormat="1" x14ac:dyDescent="0.25"/>
    <row r="3139" s="94" customFormat="1" x14ac:dyDescent="0.25"/>
    <row r="3140" s="94" customFormat="1" x14ac:dyDescent="0.25"/>
    <row r="3141" s="94" customFormat="1" x14ac:dyDescent="0.25"/>
    <row r="3142" s="94" customFormat="1" x14ac:dyDescent="0.25"/>
    <row r="3143" s="94" customFormat="1" x14ac:dyDescent="0.25"/>
    <row r="3144" s="94" customFormat="1" x14ac:dyDescent="0.25"/>
    <row r="3145" s="94" customFormat="1" x14ac:dyDescent="0.25"/>
    <row r="3146" s="94" customFormat="1" x14ac:dyDescent="0.25"/>
    <row r="3147" s="94" customFormat="1" x14ac:dyDescent="0.25"/>
    <row r="3148" s="94" customFormat="1" x14ac:dyDescent="0.25"/>
    <row r="3149" s="94" customFormat="1" x14ac:dyDescent="0.25"/>
    <row r="3150" s="94" customFormat="1" x14ac:dyDescent="0.25"/>
    <row r="3151" s="94" customFormat="1" x14ac:dyDescent="0.25"/>
    <row r="3152" s="94" customFormat="1" x14ac:dyDescent="0.25"/>
    <row r="3153" s="94" customFormat="1" x14ac:dyDescent="0.25"/>
    <row r="3154" s="94" customFormat="1" x14ac:dyDescent="0.25"/>
    <row r="3155" s="94" customFormat="1" x14ac:dyDescent="0.25"/>
    <row r="3156" s="94" customFormat="1" x14ac:dyDescent="0.25"/>
    <row r="3157" s="94" customFormat="1" x14ac:dyDescent="0.25"/>
    <row r="3158" s="94" customFormat="1" x14ac:dyDescent="0.25"/>
    <row r="3159" s="94" customFormat="1" x14ac:dyDescent="0.25"/>
    <row r="3160" s="94" customFormat="1" x14ac:dyDescent="0.25"/>
    <row r="3161" s="94" customFormat="1" x14ac:dyDescent="0.25"/>
    <row r="3162" s="94" customFormat="1" x14ac:dyDescent="0.25"/>
    <row r="3163" s="94" customFormat="1" x14ac:dyDescent="0.25"/>
    <row r="3164" s="94" customFormat="1" x14ac:dyDescent="0.25"/>
    <row r="3165" s="94" customFormat="1" x14ac:dyDescent="0.25"/>
    <row r="3166" s="94" customFormat="1" x14ac:dyDescent="0.25"/>
    <row r="3167" s="94" customFormat="1" x14ac:dyDescent="0.25"/>
    <row r="3168" s="94" customFormat="1" x14ac:dyDescent="0.25"/>
    <row r="3169" s="94" customFormat="1" x14ac:dyDescent="0.25"/>
    <row r="3170" s="94" customFormat="1" x14ac:dyDescent="0.25"/>
    <row r="3171" s="94" customFormat="1" x14ac:dyDescent="0.25"/>
    <row r="3172" s="94" customFormat="1" x14ac:dyDescent="0.25"/>
    <row r="3173" s="94" customFormat="1" x14ac:dyDescent="0.25"/>
    <row r="3174" s="94" customFormat="1" x14ac:dyDescent="0.25"/>
    <row r="3175" s="94" customFormat="1" x14ac:dyDescent="0.25"/>
    <row r="3176" s="94" customFormat="1" x14ac:dyDescent="0.25"/>
    <row r="3177" s="94" customFormat="1" x14ac:dyDescent="0.25"/>
    <row r="3178" s="94" customFormat="1" x14ac:dyDescent="0.25"/>
    <row r="3179" s="94" customFormat="1" x14ac:dyDescent="0.25"/>
    <row r="3180" s="94" customFormat="1" x14ac:dyDescent="0.25"/>
    <row r="3181" s="94" customFormat="1" x14ac:dyDescent="0.25"/>
    <row r="3182" s="94" customFormat="1" x14ac:dyDescent="0.25"/>
    <row r="3183" s="94" customFormat="1" x14ac:dyDescent="0.25"/>
    <row r="3184" s="94" customFormat="1" x14ac:dyDescent="0.25"/>
    <row r="3185" s="94" customFormat="1" x14ac:dyDescent="0.25"/>
    <row r="3186" s="94" customFormat="1" x14ac:dyDescent="0.25"/>
    <row r="3187" s="94" customFormat="1" x14ac:dyDescent="0.25"/>
    <row r="3188" s="94" customFormat="1" x14ac:dyDescent="0.25"/>
    <row r="3189" s="94" customFormat="1" x14ac:dyDescent="0.25"/>
    <row r="3190" s="94" customFormat="1" x14ac:dyDescent="0.25"/>
    <row r="3191" s="94" customFormat="1" x14ac:dyDescent="0.25"/>
    <row r="3192" s="94" customFormat="1" x14ac:dyDescent="0.25"/>
    <row r="3193" s="94" customFormat="1" x14ac:dyDescent="0.25"/>
    <row r="3194" s="94" customFormat="1" x14ac:dyDescent="0.25"/>
    <row r="3195" s="94" customFormat="1" x14ac:dyDescent="0.25"/>
    <row r="3196" s="94" customFormat="1" x14ac:dyDescent="0.25"/>
    <row r="3197" s="94" customFormat="1" x14ac:dyDescent="0.25"/>
    <row r="3198" s="94" customFormat="1" x14ac:dyDescent="0.25"/>
    <row r="3199" s="94" customFormat="1" x14ac:dyDescent="0.25"/>
    <row r="3200" s="94" customFormat="1" x14ac:dyDescent="0.25"/>
    <row r="3201" s="94" customFormat="1" x14ac:dyDescent="0.25"/>
    <row r="3202" s="94" customFormat="1" x14ac:dyDescent="0.25"/>
    <row r="3203" s="94" customFormat="1" x14ac:dyDescent="0.25"/>
    <row r="3204" s="94" customFormat="1" x14ac:dyDescent="0.25"/>
    <row r="3205" s="94" customFormat="1" x14ac:dyDescent="0.25"/>
    <row r="3206" s="94" customFormat="1" x14ac:dyDescent="0.25"/>
    <row r="3207" s="94" customFormat="1" x14ac:dyDescent="0.25"/>
    <row r="3208" s="94" customFormat="1" x14ac:dyDescent="0.25"/>
    <row r="3209" s="94" customFormat="1" x14ac:dyDescent="0.25"/>
    <row r="3210" s="94" customFormat="1" x14ac:dyDescent="0.25"/>
    <row r="3211" s="94" customFormat="1" x14ac:dyDescent="0.25"/>
    <row r="3212" s="94" customFormat="1" x14ac:dyDescent="0.25"/>
    <row r="3213" s="94" customFormat="1" x14ac:dyDescent="0.25"/>
    <row r="3214" s="94" customFormat="1" x14ac:dyDescent="0.25"/>
    <row r="3215" s="94" customFormat="1" x14ac:dyDescent="0.25"/>
    <row r="3216" s="94" customFormat="1" x14ac:dyDescent="0.25"/>
    <row r="3217" s="94" customFormat="1" x14ac:dyDescent="0.25"/>
    <row r="3218" s="94" customFormat="1" x14ac:dyDescent="0.25"/>
    <row r="3219" s="94" customFormat="1" x14ac:dyDescent="0.25"/>
    <row r="3220" s="94" customFormat="1" x14ac:dyDescent="0.25"/>
    <row r="3221" s="94" customFormat="1" x14ac:dyDescent="0.25"/>
    <row r="3222" s="94" customFormat="1" x14ac:dyDescent="0.25"/>
    <row r="3223" s="94" customFormat="1" x14ac:dyDescent="0.25"/>
    <row r="3224" s="94" customFormat="1" x14ac:dyDescent="0.25"/>
    <row r="3225" s="94" customFormat="1" x14ac:dyDescent="0.25"/>
    <row r="3226" s="94" customFormat="1" x14ac:dyDescent="0.25"/>
    <row r="3227" s="94" customFormat="1" x14ac:dyDescent="0.25"/>
    <row r="3228" s="94" customFormat="1" x14ac:dyDescent="0.25"/>
    <row r="3229" s="94" customFormat="1" x14ac:dyDescent="0.25"/>
    <row r="3230" s="94" customFormat="1" x14ac:dyDescent="0.25"/>
    <row r="3231" s="94" customFormat="1" x14ac:dyDescent="0.25"/>
    <row r="3232" s="94" customFormat="1" x14ac:dyDescent="0.25"/>
    <row r="3233" s="94" customFormat="1" x14ac:dyDescent="0.25"/>
    <row r="3234" s="94" customFormat="1" x14ac:dyDescent="0.25"/>
    <row r="3235" s="94" customFormat="1" x14ac:dyDescent="0.25"/>
    <row r="3236" s="94" customFormat="1" x14ac:dyDescent="0.25"/>
    <row r="3237" s="94" customFormat="1" x14ac:dyDescent="0.25"/>
    <row r="3238" s="94" customFormat="1" x14ac:dyDescent="0.25"/>
    <row r="3239" s="94" customFormat="1" x14ac:dyDescent="0.25"/>
    <row r="3240" s="94" customFormat="1" x14ac:dyDescent="0.25"/>
    <row r="3241" s="94" customFormat="1" x14ac:dyDescent="0.25"/>
    <row r="3242" s="94" customFormat="1" x14ac:dyDescent="0.25"/>
    <row r="3243" s="94" customFormat="1" x14ac:dyDescent="0.25"/>
    <row r="3244" s="94" customFormat="1" x14ac:dyDescent="0.25"/>
    <row r="3245" s="94" customFormat="1" x14ac:dyDescent="0.25"/>
    <row r="3246" s="94" customFormat="1" x14ac:dyDescent="0.25"/>
    <row r="3247" s="94" customFormat="1" x14ac:dyDescent="0.25"/>
    <row r="3248" s="94" customFormat="1" x14ac:dyDescent="0.25"/>
    <row r="3249" s="94" customFormat="1" x14ac:dyDescent="0.25"/>
    <row r="3250" s="94" customFormat="1" x14ac:dyDescent="0.25"/>
    <row r="3251" s="94" customFormat="1" x14ac:dyDescent="0.25"/>
    <row r="3252" s="94" customFormat="1" x14ac:dyDescent="0.25"/>
    <row r="3253" s="94" customFormat="1" x14ac:dyDescent="0.25"/>
    <row r="3254" s="94" customFormat="1" x14ac:dyDescent="0.25"/>
    <row r="3255" s="94" customFormat="1" x14ac:dyDescent="0.25"/>
    <row r="3256" s="94" customFormat="1" x14ac:dyDescent="0.25"/>
    <row r="3257" s="94" customFormat="1" x14ac:dyDescent="0.25"/>
    <row r="3258" s="94" customFormat="1" x14ac:dyDescent="0.25"/>
    <row r="3259" s="94" customFormat="1" x14ac:dyDescent="0.25"/>
    <row r="3260" s="94" customFormat="1" x14ac:dyDescent="0.25"/>
    <row r="3261" s="94" customFormat="1" x14ac:dyDescent="0.25"/>
    <row r="3262" s="94" customFormat="1" x14ac:dyDescent="0.25"/>
    <row r="3263" s="94" customFormat="1" x14ac:dyDescent="0.25"/>
    <row r="3264" s="94" customFormat="1" x14ac:dyDescent="0.25"/>
    <row r="3265" s="94" customFormat="1" x14ac:dyDescent="0.25"/>
    <row r="3266" s="94" customFormat="1" x14ac:dyDescent="0.25"/>
    <row r="3267" s="94" customFormat="1" x14ac:dyDescent="0.25"/>
    <row r="3268" s="94" customFormat="1" x14ac:dyDescent="0.25"/>
    <row r="3269" s="94" customFormat="1" x14ac:dyDescent="0.25"/>
    <row r="3270" s="94" customFormat="1" x14ac:dyDescent="0.25"/>
    <row r="3271" s="94" customFormat="1" x14ac:dyDescent="0.25"/>
    <row r="3272" s="94" customFormat="1" x14ac:dyDescent="0.25"/>
    <row r="3273" s="94" customFormat="1" x14ac:dyDescent="0.25"/>
    <row r="3274" s="94" customFormat="1" x14ac:dyDescent="0.25"/>
    <row r="3275" s="94" customFormat="1" x14ac:dyDescent="0.25"/>
    <row r="3276" s="94" customFormat="1" x14ac:dyDescent="0.25"/>
    <row r="3277" s="94" customFormat="1" x14ac:dyDescent="0.25"/>
    <row r="3278" s="94" customFormat="1" x14ac:dyDescent="0.25"/>
    <row r="3279" s="94" customFormat="1" x14ac:dyDescent="0.25"/>
    <row r="3280" s="94" customFormat="1" x14ac:dyDescent="0.25"/>
    <row r="3281" s="94" customFormat="1" x14ac:dyDescent="0.25"/>
    <row r="3282" s="94" customFormat="1" x14ac:dyDescent="0.25"/>
    <row r="3283" s="94" customFormat="1" x14ac:dyDescent="0.25"/>
    <row r="3284" s="94" customFormat="1" x14ac:dyDescent="0.25"/>
    <row r="3285" s="94" customFormat="1" x14ac:dyDescent="0.25"/>
    <row r="3286" s="94" customFormat="1" x14ac:dyDescent="0.25"/>
    <row r="3287" s="94" customFormat="1" x14ac:dyDescent="0.25"/>
    <row r="3288" s="94" customFormat="1" x14ac:dyDescent="0.25"/>
    <row r="3289" s="94" customFormat="1" x14ac:dyDescent="0.25"/>
    <row r="3290" s="94" customFormat="1" x14ac:dyDescent="0.25"/>
    <row r="3291" s="94" customFormat="1" x14ac:dyDescent="0.25"/>
    <row r="3292" s="94" customFormat="1" x14ac:dyDescent="0.25"/>
    <row r="3293" s="94" customFormat="1" x14ac:dyDescent="0.25"/>
    <row r="3294" s="94" customFormat="1" x14ac:dyDescent="0.25"/>
    <row r="3295" s="94" customFormat="1" x14ac:dyDescent="0.25"/>
    <row r="3296" s="94" customFormat="1" x14ac:dyDescent="0.25"/>
    <row r="3297" s="94" customFormat="1" x14ac:dyDescent="0.25"/>
    <row r="3298" s="94" customFormat="1" x14ac:dyDescent="0.25"/>
    <row r="3299" s="94" customFormat="1" x14ac:dyDescent="0.25"/>
    <row r="3300" s="94" customFormat="1" x14ac:dyDescent="0.25"/>
    <row r="3301" s="94" customFormat="1" x14ac:dyDescent="0.25"/>
    <row r="3302" s="94" customFormat="1" x14ac:dyDescent="0.25"/>
    <row r="3303" s="94" customFormat="1" x14ac:dyDescent="0.25"/>
    <row r="3304" s="94" customFormat="1" x14ac:dyDescent="0.25"/>
    <row r="3305" s="94" customFormat="1" x14ac:dyDescent="0.25"/>
    <row r="3306" s="94" customFormat="1" x14ac:dyDescent="0.25"/>
    <row r="3307" s="94" customFormat="1" x14ac:dyDescent="0.25"/>
    <row r="3308" s="94" customFormat="1" x14ac:dyDescent="0.25"/>
    <row r="3309" s="94" customFormat="1" x14ac:dyDescent="0.25"/>
    <row r="3310" s="94" customFormat="1" x14ac:dyDescent="0.25"/>
    <row r="3311" s="94" customFormat="1" x14ac:dyDescent="0.25"/>
    <row r="3312" s="94" customFormat="1" x14ac:dyDescent="0.25"/>
    <row r="3313" s="94" customFormat="1" x14ac:dyDescent="0.25"/>
    <row r="3314" s="94" customFormat="1" x14ac:dyDescent="0.25"/>
    <row r="3315" s="94" customFormat="1" x14ac:dyDescent="0.25"/>
    <row r="3316" s="94" customFormat="1" x14ac:dyDescent="0.25"/>
    <row r="3317" s="94" customFormat="1" x14ac:dyDescent="0.25"/>
    <row r="3318" s="94" customFormat="1" x14ac:dyDescent="0.25"/>
    <row r="3319" s="94" customFormat="1" x14ac:dyDescent="0.25"/>
    <row r="3320" s="94" customFormat="1" x14ac:dyDescent="0.25"/>
    <row r="3321" s="94" customFormat="1" x14ac:dyDescent="0.25"/>
    <row r="3322" s="94" customFormat="1" x14ac:dyDescent="0.25"/>
    <row r="3323" s="94" customFormat="1" x14ac:dyDescent="0.25"/>
    <row r="3324" s="94" customFormat="1" x14ac:dyDescent="0.25"/>
    <row r="3325" s="94" customFormat="1" x14ac:dyDescent="0.25"/>
    <row r="3326" s="94" customFormat="1" x14ac:dyDescent="0.25"/>
    <row r="3327" s="94" customFormat="1" x14ac:dyDescent="0.25"/>
    <row r="3328" s="94" customFormat="1" x14ac:dyDescent="0.25"/>
    <row r="3329" s="94" customFormat="1" x14ac:dyDescent="0.25"/>
    <row r="3330" s="94" customFormat="1" x14ac:dyDescent="0.25"/>
    <row r="3331" s="94" customFormat="1" x14ac:dyDescent="0.25"/>
    <row r="3332" s="94" customFormat="1" x14ac:dyDescent="0.25"/>
    <row r="3333" s="94" customFormat="1" x14ac:dyDescent="0.25"/>
    <row r="3334" s="94" customFormat="1" x14ac:dyDescent="0.25"/>
    <row r="3335" s="94" customFormat="1" x14ac:dyDescent="0.25"/>
    <row r="3336" s="94" customFormat="1" x14ac:dyDescent="0.25"/>
    <row r="3337" s="94" customFormat="1" x14ac:dyDescent="0.25"/>
    <row r="3338" s="94" customFormat="1" x14ac:dyDescent="0.25"/>
    <row r="3339" s="94" customFormat="1" x14ac:dyDescent="0.25"/>
    <row r="3340" s="94" customFormat="1" x14ac:dyDescent="0.25"/>
    <row r="3341" s="94" customFormat="1" x14ac:dyDescent="0.25"/>
    <row r="3342" s="94" customFormat="1" x14ac:dyDescent="0.25"/>
    <row r="3343" s="94" customFormat="1" x14ac:dyDescent="0.25"/>
    <row r="3344" s="94" customFormat="1" x14ac:dyDescent="0.25"/>
    <row r="3345" s="94" customFormat="1" x14ac:dyDescent="0.25"/>
    <row r="3346" s="94" customFormat="1" x14ac:dyDescent="0.25"/>
    <row r="3347" s="94" customFormat="1" x14ac:dyDescent="0.25"/>
    <row r="3348" s="94" customFormat="1" x14ac:dyDescent="0.25"/>
    <row r="3349" s="94" customFormat="1" x14ac:dyDescent="0.25"/>
    <row r="3350" s="94" customFormat="1" x14ac:dyDescent="0.25"/>
    <row r="3351" s="94" customFormat="1" x14ac:dyDescent="0.25"/>
    <row r="3352" s="94" customFormat="1" x14ac:dyDescent="0.25"/>
    <row r="3353" s="94" customFormat="1" x14ac:dyDescent="0.25"/>
    <row r="3354" s="94" customFormat="1" x14ac:dyDescent="0.25"/>
    <row r="3355" s="94" customFormat="1" x14ac:dyDescent="0.25"/>
    <row r="3356" s="94" customFormat="1" x14ac:dyDescent="0.25"/>
    <row r="3357" s="94" customFormat="1" x14ac:dyDescent="0.25"/>
    <row r="3358" s="94" customFormat="1" x14ac:dyDescent="0.25"/>
    <row r="3359" s="94" customFormat="1" x14ac:dyDescent="0.25"/>
    <row r="3360" s="94" customFormat="1" x14ac:dyDescent="0.25"/>
    <row r="3361" s="94" customFormat="1" x14ac:dyDescent="0.25"/>
    <row r="3362" s="94" customFormat="1" x14ac:dyDescent="0.25"/>
    <row r="3363" s="94" customFormat="1" x14ac:dyDescent="0.25"/>
    <row r="3364" s="94" customFormat="1" x14ac:dyDescent="0.25"/>
    <row r="3365" s="94" customFormat="1" x14ac:dyDescent="0.25"/>
    <row r="3366" s="94" customFormat="1" x14ac:dyDescent="0.25"/>
    <row r="3367" s="94" customFormat="1" x14ac:dyDescent="0.25"/>
    <row r="3368" s="94" customFormat="1" x14ac:dyDescent="0.25"/>
    <row r="3369" s="94" customFormat="1" x14ac:dyDescent="0.25"/>
    <row r="3370" s="94" customFormat="1" x14ac:dyDescent="0.25"/>
    <row r="3371" s="94" customFormat="1" x14ac:dyDescent="0.25"/>
    <row r="3372" s="94" customFormat="1" x14ac:dyDescent="0.25"/>
    <row r="3373" s="94" customFormat="1" x14ac:dyDescent="0.25"/>
    <row r="3374" s="94" customFormat="1" x14ac:dyDescent="0.25"/>
    <row r="3375" s="94" customFormat="1" x14ac:dyDescent="0.25"/>
    <row r="3376" s="94" customFormat="1" x14ac:dyDescent="0.25"/>
    <row r="3377" s="94" customFormat="1" x14ac:dyDescent="0.25"/>
    <row r="3378" s="94" customFormat="1" x14ac:dyDescent="0.25"/>
    <row r="3379" s="94" customFormat="1" x14ac:dyDescent="0.25"/>
    <row r="3380" s="94" customFormat="1" x14ac:dyDescent="0.25"/>
    <row r="3381" s="94" customFormat="1" x14ac:dyDescent="0.25"/>
    <row r="3382" s="94" customFormat="1" x14ac:dyDescent="0.25"/>
    <row r="3383" s="94" customFormat="1" x14ac:dyDescent="0.25"/>
    <row r="3384" s="94" customFormat="1" x14ac:dyDescent="0.25"/>
    <row r="3385" s="94" customFormat="1" x14ac:dyDescent="0.25"/>
    <row r="3386" s="94" customFormat="1" x14ac:dyDescent="0.25"/>
    <row r="3387" s="94" customFormat="1" x14ac:dyDescent="0.25"/>
    <row r="3388" s="94" customFormat="1" x14ac:dyDescent="0.25"/>
    <row r="3389" s="94" customFormat="1" x14ac:dyDescent="0.25"/>
    <row r="3390" s="94" customFormat="1" x14ac:dyDescent="0.25"/>
    <row r="3391" s="94" customFormat="1" x14ac:dyDescent="0.25"/>
    <row r="3392" s="94" customFormat="1" x14ac:dyDescent="0.25"/>
    <row r="3393" s="94" customFormat="1" x14ac:dyDescent="0.25"/>
    <row r="3394" s="94" customFormat="1" x14ac:dyDescent="0.25"/>
    <row r="3395" s="94" customFormat="1" x14ac:dyDescent="0.25"/>
    <row r="3396" s="94" customFormat="1" x14ac:dyDescent="0.25"/>
    <row r="3397" s="94" customFormat="1" x14ac:dyDescent="0.25"/>
    <row r="3398" s="94" customFormat="1" x14ac:dyDescent="0.25"/>
    <row r="3399" s="94" customFormat="1" x14ac:dyDescent="0.25"/>
    <row r="3400" s="94" customFormat="1" x14ac:dyDescent="0.25"/>
    <row r="3401" s="94" customFormat="1" x14ac:dyDescent="0.25"/>
    <row r="3402" s="94" customFormat="1" x14ac:dyDescent="0.25"/>
    <row r="3403" s="94" customFormat="1" x14ac:dyDescent="0.25"/>
    <row r="3404" s="94" customFormat="1" x14ac:dyDescent="0.25"/>
    <row r="3405" s="94" customFormat="1" x14ac:dyDescent="0.25"/>
    <row r="3406" s="94" customFormat="1" x14ac:dyDescent="0.25"/>
    <row r="3407" s="94" customFormat="1" x14ac:dyDescent="0.25"/>
    <row r="3408" s="94" customFormat="1" x14ac:dyDescent="0.25"/>
    <row r="3409" s="94" customFormat="1" x14ac:dyDescent="0.25"/>
    <row r="3410" s="94" customFormat="1" x14ac:dyDescent="0.25"/>
    <row r="3411" s="94" customFormat="1" x14ac:dyDescent="0.25"/>
    <row r="3412" s="94" customFormat="1" x14ac:dyDescent="0.25"/>
    <row r="3413" s="94" customFormat="1" x14ac:dyDescent="0.25"/>
    <row r="3414" s="94" customFormat="1" x14ac:dyDescent="0.25"/>
    <row r="3415" s="94" customFormat="1" x14ac:dyDescent="0.25"/>
    <row r="3416" s="94" customFormat="1" x14ac:dyDescent="0.25"/>
    <row r="3417" s="94" customFormat="1" x14ac:dyDescent="0.25"/>
    <row r="3418" s="94" customFormat="1" x14ac:dyDescent="0.25"/>
    <row r="3419" s="94" customFormat="1" x14ac:dyDescent="0.25"/>
    <row r="3420" s="94" customFormat="1" x14ac:dyDescent="0.25"/>
    <row r="3421" s="94" customFormat="1" x14ac:dyDescent="0.25"/>
    <row r="3422" s="94" customFormat="1" x14ac:dyDescent="0.25"/>
    <row r="3423" s="94" customFormat="1" x14ac:dyDescent="0.25"/>
    <row r="3424" s="94" customFormat="1" x14ac:dyDescent="0.25"/>
    <row r="3425" s="94" customFormat="1" x14ac:dyDescent="0.25"/>
    <row r="3426" s="94" customFormat="1" x14ac:dyDescent="0.25"/>
    <row r="3427" s="94" customFormat="1" x14ac:dyDescent="0.25"/>
    <row r="3428" s="94" customFormat="1" x14ac:dyDescent="0.25"/>
    <row r="3429" s="94" customFormat="1" x14ac:dyDescent="0.25"/>
    <row r="3430" s="94" customFormat="1" x14ac:dyDescent="0.25"/>
    <row r="3431" s="94" customFormat="1" x14ac:dyDescent="0.25"/>
    <row r="3432" s="94" customFormat="1" x14ac:dyDescent="0.25"/>
    <row r="3433" s="94" customFormat="1" x14ac:dyDescent="0.25"/>
    <row r="3434" s="94" customFormat="1" x14ac:dyDescent="0.25"/>
    <row r="3435" s="94" customFormat="1" x14ac:dyDescent="0.25"/>
    <row r="3436" s="94" customFormat="1" x14ac:dyDescent="0.25"/>
    <row r="3437" s="94" customFormat="1" x14ac:dyDescent="0.25"/>
    <row r="3438" s="94" customFormat="1" x14ac:dyDescent="0.25"/>
    <row r="3439" s="94" customFormat="1" x14ac:dyDescent="0.25"/>
    <row r="3440" s="94" customFormat="1" x14ac:dyDescent="0.25"/>
    <row r="3441" s="94" customFormat="1" x14ac:dyDescent="0.25"/>
    <row r="3442" s="94" customFormat="1" x14ac:dyDescent="0.25"/>
    <row r="3443" s="94" customFormat="1" x14ac:dyDescent="0.25"/>
    <row r="3444" s="94" customFormat="1" x14ac:dyDescent="0.25"/>
    <row r="3445" s="94" customFormat="1" x14ac:dyDescent="0.25"/>
    <row r="3446" s="94" customFormat="1" x14ac:dyDescent="0.25"/>
    <row r="3447" s="94" customFormat="1" x14ac:dyDescent="0.25"/>
    <row r="3448" s="94" customFormat="1" x14ac:dyDescent="0.25"/>
    <row r="3449" s="94" customFormat="1" x14ac:dyDescent="0.25"/>
    <row r="3450" s="94" customFormat="1" x14ac:dyDescent="0.25"/>
    <row r="3451" s="94" customFormat="1" x14ac:dyDescent="0.25"/>
    <row r="3452" s="94" customFormat="1" x14ac:dyDescent="0.25"/>
    <row r="3453" s="94" customFormat="1" x14ac:dyDescent="0.25"/>
    <row r="3454" s="94" customFormat="1" x14ac:dyDescent="0.25"/>
    <row r="3455" s="94" customFormat="1" x14ac:dyDescent="0.25"/>
    <row r="3456" s="94" customFormat="1" x14ac:dyDescent="0.25"/>
    <row r="3457" s="94" customFormat="1" x14ac:dyDescent="0.25"/>
    <row r="3458" s="94" customFormat="1" x14ac:dyDescent="0.25"/>
    <row r="3459" s="94" customFormat="1" x14ac:dyDescent="0.25"/>
    <row r="3460" s="94" customFormat="1" x14ac:dyDescent="0.25"/>
    <row r="3461" s="94" customFormat="1" x14ac:dyDescent="0.25"/>
    <row r="3462" s="94" customFormat="1" x14ac:dyDescent="0.25"/>
    <row r="3463" s="94" customFormat="1" x14ac:dyDescent="0.25"/>
    <row r="3464" s="94" customFormat="1" x14ac:dyDescent="0.25"/>
    <row r="3465" s="94" customFormat="1" x14ac:dyDescent="0.25"/>
    <row r="3466" s="94" customFormat="1" x14ac:dyDescent="0.25"/>
    <row r="3467" s="94" customFormat="1" x14ac:dyDescent="0.25"/>
    <row r="3468" s="94" customFormat="1" x14ac:dyDescent="0.25"/>
    <row r="3469" s="94" customFormat="1" x14ac:dyDescent="0.25"/>
    <row r="3470" s="94" customFormat="1" x14ac:dyDescent="0.25"/>
    <row r="3471" s="94" customFormat="1" x14ac:dyDescent="0.25"/>
    <row r="3472" s="94" customFormat="1" x14ac:dyDescent="0.25"/>
    <row r="3473" s="94" customFormat="1" x14ac:dyDescent="0.25"/>
    <row r="3474" s="94" customFormat="1" x14ac:dyDescent="0.25"/>
    <row r="3475" s="94" customFormat="1" x14ac:dyDescent="0.25"/>
    <row r="3476" s="94" customFormat="1" x14ac:dyDescent="0.25"/>
    <row r="3477" s="94" customFormat="1" x14ac:dyDescent="0.25"/>
    <row r="3478" s="94" customFormat="1" x14ac:dyDescent="0.25"/>
    <row r="3479" s="94" customFormat="1" x14ac:dyDescent="0.25"/>
    <row r="3480" s="94" customFormat="1" x14ac:dyDescent="0.25"/>
    <row r="3481" s="94" customFormat="1" x14ac:dyDescent="0.25"/>
    <row r="3482" s="94" customFormat="1" x14ac:dyDescent="0.25"/>
    <row r="3483" s="94" customFormat="1" x14ac:dyDescent="0.25"/>
    <row r="3484" s="94" customFormat="1" x14ac:dyDescent="0.25"/>
    <row r="3485" s="94" customFormat="1" x14ac:dyDescent="0.25"/>
    <row r="3486" s="94" customFormat="1" x14ac:dyDescent="0.25"/>
    <row r="3487" s="94" customFormat="1" x14ac:dyDescent="0.25"/>
    <row r="3488" s="94" customFormat="1" x14ac:dyDescent="0.25"/>
    <row r="3489" s="94" customFormat="1" x14ac:dyDescent="0.25"/>
    <row r="3490" s="94" customFormat="1" x14ac:dyDescent="0.25"/>
    <row r="3491" s="94" customFormat="1" x14ac:dyDescent="0.25"/>
    <row r="3492" s="94" customFormat="1" x14ac:dyDescent="0.25"/>
    <row r="3493" s="94" customFormat="1" x14ac:dyDescent="0.25"/>
    <row r="3494" s="94" customFormat="1" x14ac:dyDescent="0.25"/>
    <row r="3495" s="94" customFormat="1" x14ac:dyDescent="0.25"/>
    <row r="3496" s="94" customFormat="1" x14ac:dyDescent="0.25"/>
    <row r="3497" s="94" customFormat="1" x14ac:dyDescent="0.25"/>
    <row r="3498" s="94" customFormat="1" x14ac:dyDescent="0.25"/>
    <row r="3499" s="94" customFormat="1" x14ac:dyDescent="0.25"/>
    <row r="3500" s="94" customFormat="1" x14ac:dyDescent="0.25"/>
    <row r="3501" s="94" customFormat="1" x14ac:dyDescent="0.25"/>
    <row r="3502" s="94" customFormat="1" x14ac:dyDescent="0.25"/>
    <row r="3503" s="94" customFormat="1" x14ac:dyDescent="0.25"/>
    <row r="3504" s="94" customFormat="1" x14ac:dyDescent="0.25"/>
    <row r="3505" s="94" customFormat="1" x14ac:dyDescent="0.25"/>
    <row r="3506" s="94" customFormat="1" x14ac:dyDescent="0.25"/>
    <row r="3507" s="94" customFormat="1" x14ac:dyDescent="0.25"/>
    <row r="3508" s="94" customFormat="1" x14ac:dyDescent="0.25"/>
    <row r="3509" s="94" customFormat="1" x14ac:dyDescent="0.25"/>
    <row r="3510" s="94" customFormat="1" x14ac:dyDescent="0.25"/>
    <row r="3511" s="94" customFormat="1" x14ac:dyDescent="0.25"/>
    <row r="3512" s="94" customFormat="1" x14ac:dyDescent="0.25"/>
    <row r="3513" s="94" customFormat="1" x14ac:dyDescent="0.25"/>
    <row r="3514" s="94" customFormat="1" x14ac:dyDescent="0.25"/>
    <row r="3515" s="94" customFormat="1" x14ac:dyDescent="0.25"/>
    <row r="3516" s="94" customFormat="1" x14ac:dyDescent="0.25"/>
    <row r="3517" s="94" customFormat="1" x14ac:dyDescent="0.25"/>
    <row r="3518" s="94" customFormat="1" x14ac:dyDescent="0.25"/>
    <row r="3519" s="94" customFormat="1" x14ac:dyDescent="0.25"/>
    <row r="3520" s="94" customFormat="1" x14ac:dyDescent="0.25"/>
    <row r="3521" s="94" customFormat="1" x14ac:dyDescent="0.25"/>
    <row r="3522" s="94" customFormat="1" x14ac:dyDescent="0.25"/>
    <row r="3523" s="94" customFormat="1" x14ac:dyDescent="0.25"/>
    <row r="3524" s="94" customFormat="1" x14ac:dyDescent="0.25"/>
    <row r="3525" s="94" customFormat="1" x14ac:dyDescent="0.25"/>
    <row r="3526" s="94" customFormat="1" x14ac:dyDescent="0.25"/>
    <row r="3527" s="94" customFormat="1" x14ac:dyDescent="0.25"/>
    <row r="3528" s="94" customFormat="1" x14ac:dyDescent="0.25"/>
    <row r="3529" s="94" customFormat="1" x14ac:dyDescent="0.25"/>
    <row r="3530" s="94" customFormat="1" x14ac:dyDescent="0.25"/>
    <row r="3531" s="94" customFormat="1" x14ac:dyDescent="0.25"/>
    <row r="3532" s="94" customFormat="1" x14ac:dyDescent="0.25"/>
    <row r="3533" s="94" customFormat="1" x14ac:dyDescent="0.25"/>
    <row r="3534" s="94" customFormat="1" x14ac:dyDescent="0.25"/>
    <row r="3535" s="94" customFormat="1" x14ac:dyDescent="0.25"/>
    <row r="3536" s="94" customFormat="1" x14ac:dyDescent="0.25"/>
    <row r="3537" s="94" customFormat="1" x14ac:dyDescent="0.25"/>
    <row r="3538" s="94" customFormat="1" x14ac:dyDescent="0.25"/>
    <row r="3539" s="94" customFormat="1" x14ac:dyDescent="0.25"/>
    <row r="3540" s="94" customFormat="1" x14ac:dyDescent="0.25"/>
    <row r="3541" s="94" customFormat="1" x14ac:dyDescent="0.25"/>
    <row r="3542" s="94" customFormat="1" x14ac:dyDescent="0.25"/>
    <row r="3543" s="94" customFormat="1" x14ac:dyDescent="0.25"/>
    <row r="3544" s="94" customFormat="1" x14ac:dyDescent="0.25"/>
    <row r="3545" s="94" customFormat="1" x14ac:dyDescent="0.25"/>
    <row r="3546" s="94" customFormat="1" x14ac:dyDescent="0.25"/>
    <row r="3547" s="94" customFormat="1" x14ac:dyDescent="0.25"/>
    <row r="3548" s="94" customFormat="1" x14ac:dyDescent="0.25"/>
    <row r="3549" s="94" customFormat="1" x14ac:dyDescent="0.25"/>
    <row r="3550" s="94" customFormat="1" x14ac:dyDescent="0.25"/>
    <row r="3551" s="94" customFormat="1" x14ac:dyDescent="0.25"/>
    <row r="3552" s="94" customFormat="1" x14ac:dyDescent="0.25"/>
    <row r="3553" s="94" customFormat="1" x14ac:dyDescent="0.25"/>
    <row r="3554" s="94" customFormat="1" x14ac:dyDescent="0.25"/>
    <row r="3555" s="94" customFormat="1" x14ac:dyDescent="0.25"/>
    <row r="3556" s="94" customFormat="1" x14ac:dyDescent="0.25"/>
    <row r="3557" s="94" customFormat="1" x14ac:dyDescent="0.25"/>
    <row r="3558" s="94" customFormat="1" x14ac:dyDescent="0.25"/>
    <row r="3559" s="94" customFormat="1" x14ac:dyDescent="0.25"/>
    <row r="3560" s="94" customFormat="1" x14ac:dyDescent="0.25"/>
    <row r="3561" s="94" customFormat="1" x14ac:dyDescent="0.25"/>
    <row r="3562" s="94" customFormat="1" x14ac:dyDescent="0.25"/>
    <row r="3563" s="94" customFormat="1" x14ac:dyDescent="0.25"/>
    <row r="3564" s="94" customFormat="1" x14ac:dyDescent="0.25"/>
    <row r="3565" s="94" customFormat="1" x14ac:dyDescent="0.25"/>
    <row r="3566" s="94" customFormat="1" x14ac:dyDescent="0.25"/>
    <row r="3567" s="94" customFormat="1" x14ac:dyDescent="0.25"/>
    <row r="3568" s="94" customFormat="1" x14ac:dyDescent="0.25"/>
    <row r="3569" s="94" customFormat="1" x14ac:dyDescent="0.25"/>
    <row r="3570" s="94" customFormat="1" x14ac:dyDescent="0.25"/>
    <row r="3571" s="94" customFormat="1" x14ac:dyDescent="0.25"/>
    <row r="3572" s="94" customFormat="1" x14ac:dyDescent="0.25"/>
    <row r="3573" s="94" customFormat="1" x14ac:dyDescent="0.25"/>
    <row r="3574" s="94" customFormat="1" x14ac:dyDescent="0.25"/>
    <row r="3575" s="94" customFormat="1" x14ac:dyDescent="0.25"/>
    <row r="3576" s="94" customFormat="1" x14ac:dyDescent="0.25"/>
    <row r="3577" s="94" customFormat="1" x14ac:dyDescent="0.25"/>
    <row r="3578" s="94" customFormat="1" x14ac:dyDescent="0.25"/>
    <row r="3579" s="94" customFormat="1" x14ac:dyDescent="0.25"/>
    <row r="3580" s="94" customFormat="1" x14ac:dyDescent="0.25"/>
    <row r="3581" s="94" customFormat="1" x14ac:dyDescent="0.25"/>
    <row r="3582" s="94" customFormat="1" x14ac:dyDescent="0.25"/>
    <row r="3583" s="94" customFormat="1" x14ac:dyDescent="0.25"/>
    <row r="3584" s="94" customFormat="1" x14ac:dyDescent="0.25"/>
    <row r="3585" s="94" customFormat="1" x14ac:dyDescent="0.25"/>
    <row r="3586" s="94" customFormat="1" x14ac:dyDescent="0.25"/>
    <row r="3587" s="94" customFormat="1" x14ac:dyDescent="0.25"/>
    <row r="3588" s="94" customFormat="1" x14ac:dyDescent="0.25"/>
    <row r="3589" s="94" customFormat="1" x14ac:dyDescent="0.25"/>
    <row r="3590" s="94" customFormat="1" x14ac:dyDescent="0.25"/>
    <row r="3591" s="94" customFormat="1" x14ac:dyDescent="0.25"/>
    <row r="3592" s="94" customFormat="1" x14ac:dyDescent="0.25"/>
    <row r="3593" s="94" customFormat="1" x14ac:dyDescent="0.25"/>
    <row r="3594" s="94" customFormat="1" x14ac:dyDescent="0.25"/>
    <row r="3595" s="94" customFormat="1" x14ac:dyDescent="0.25"/>
    <row r="3596" s="94" customFormat="1" x14ac:dyDescent="0.25"/>
    <row r="3597" s="94" customFormat="1" x14ac:dyDescent="0.25"/>
    <row r="3598" s="94" customFormat="1" x14ac:dyDescent="0.25"/>
    <row r="3599" s="94" customFormat="1" x14ac:dyDescent="0.25"/>
    <row r="3600" s="94" customFormat="1" x14ac:dyDescent="0.25"/>
    <row r="3601" s="94" customFormat="1" x14ac:dyDescent="0.25"/>
    <row r="3602" s="94" customFormat="1" x14ac:dyDescent="0.25"/>
    <row r="3603" s="94" customFormat="1" x14ac:dyDescent="0.25"/>
    <row r="3604" s="94" customFormat="1" x14ac:dyDescent="0.25"/>
    <row r="3605" s="94" customFormat="1" x14ac:dyDescent="0.25"/>
    <row r="3606" s="94" customFormat="1" x14ac:dyDescent="0.25"/>
    <row r="3607" s="94" customFormat="1" x14ac:dyDescent="0.25"/>
    <row r="3608" s="94" customFormat="1" x14ac:dyDescent="0.25"/>
    <row r="3609" s="94" customFormat="1" x14ac:dyDescent="0.25"/>
    <row r="3610" s="94" customFormat="1" x14ac:dyDescent="0.25"/>
    <row r="3611" s="94" customFormat="1" x14ac:dyDescent="0.25"/>
    <row r="3612" s="94" customFormat="1" x14ac:dyDescent="0.25"/>
    <row r="3613" s="94" customFormat="1" x14ac:dyDescent="0.25"/>
    <row r="3614" s="94" customFormat="1" x14ac:dyDescent="0.25"/>
    <row r="3615" s="94" customFormat="1" x14ac:dyDescent="0.25"/>
    <row r="3616" s="94" customFormat="1" x14ac:dyDescent="0.25"/>
    <row r="3617" s="94" customFormat="1" x14ac:dyDescent="0.25"/>
    <row r="3618" s="94" customFormat="1" x14ac:dyDescent="0.25"/>
    <row r="3619" s="94" customFormat="1" x14ac:dyDescent="0.25"/>
    <row r="3620" s="94" customFormat="1" x14ac:dyDescent="0.25"/>
    <row r="3621" s="94" customFormat="1" x14ac:dyDescent="0.25"/>
    <row r="3622" s="94" customFormat="1" x14ac:dyDescent="0.25"/>
    <row r="3623" s="94" customFormat="1" x14ac:dyDescent="0.25"/>
    <row r="3624" s="94" customFormat="1" x14ac:dyDescent="0.25"/>
    <row r="3625" s="94" customFormat="1" x14ac:dyDescent="0.25"/>
    <row r="3626" s="94" customFormat="1" x14ac:dyDescent="0.25"/>
    <row r="3627" s="94" customFormat="1" x14ac:dyDescent="0.25"/>
    <row r="3628" s="94" customFormat="1" x14ac:dyDescent="0.25"/>
    <row r="3629" s="94" customFormat="1" x14ac:dyDescent="0.25"/>
    <row r="3630" s="94" customFormat="1" x14ac:dyDescent="0.25"/>
    <row r="3631" s="94" customFormat="1" x14ac:dyDescent="0.25"/>
    <row r="3632" s="94" customFormat="1" x14ac:dyDescent="0.25"/>
    <row r="3633" s="94" customFormat="1" x14ac:dyDescent="0.25"/>
    <row r="3634" s="94" customFormat="1" x14ac:dyDescent="0.25"/>
    <row r="3635" s="94" customFormat="1" x14ac:dyDescent="0.25"/>
    <row r="3636" s="94" customFormat="1" x14ac:dyDescent="0.25"/>
    <row r="3637" s="94" customFormat="1" x14ac:dyDescent="0.25"/>
    <row r="3638" s="94" customFormat="1" x14ac:dyDescent="0.25"/>
    <row r="3639" s="94" customFormat="1" x14ac:dyDescent="0.25"/>
    <row r="3640" s="94" customFormat="1" x14ac:dyDescent="0.25"/>
    <row r="3641" s="94" customFormat="1" x14ac:dyDescent="0.25"/>
    <row r="3642" s="94" customFormat="1" x14ac:dyDescent="0.25"/>
    <row r="3643" s="94" customFormat="1" x14ac:dyDescent="0.25"/>
    <row r="3644" s="94" customFormat="1" x14ac:dyDescent="0.25"/>
    <row r="3645" s="94" customFormat="1" x14ac:dyDescent="0.25"/>
    <row r="3646" s="94" customFormat="1" x14ac:dyDescent="0.25"/>
    <row r="3647" s="94" customFormat="1" x14ac:dyDescent="0.25"/>
    <row r="3648" s="94" customFormat="1" x14ac:dyDescent="0.25"/>
    <row r="3649" s="94" customFormat="1" x14ac:dyDescent="0.25"/>
    <row r="3650" s="94" customFormat="1" x14ac:dyDescent="0.25"/>
    <row r="3651" s="94" customFormat="1" x14ac:dyDescent="0.25"/>
    <row r="3652" s="94" customFormat="1" x14ac:dyDescent="0.25"/>
    <row r="3653" s="94" customFormat="1" x14ac:dyDescent="0.25"/>
    <row r="3654" s="94" customFormat="1" x14ac:dyDescent="0.25"/>
    <row r="3655" s="94" customFormat="1" x14ac:dyDescent="0.25"/>
    <row r="3656" s="94" customFormat="1" x14ac:dyDescent="0.25"/>
    <row r="3657" s="94" customFormat="1" x14ac:dyDescent="0.25"/>
    <row r="3658" s="94" customFormat="1" x14ac:dyDescent="0.25"/>
    <row r="3659" s="94" customFormat="1" x14ac:dyDescent="0.25"/>
    <row r="3660" s="94" customFormat="1" x14ac:dyDescent="0.25"/>
    <row r="3661" s="94" customFormat="1" x14ac:dyDescent="0.25"/>
    <row r="3662" s="94" customFormat="1" x14ac:dyDescent="0.25"/>
    <row r="3663" s="94" customFormat="1" x14ac:dyDescent="0.25"/>
    <row r="3664" s="94" customFormat="1" x14ac:dyDescent="0.25"/>
    <row r="3665" s="94" customFormat="1" x14ac:dyDescent="0.25"/>
    <row r="3666" s="94" customFormat="1" x14ac:dyDescent="0.25"/>
    <row r="3667" s="94" customFormat="1" x14ac:dyDescent="0.25"/>
    <row r="3668" s="94" customFormat="1" x14ac:dyDescent="0.25"/>
    <row r="3669" s="94" customFormat="1" x14ac:dyDescent="0.25"/>
    <row r="3670" s="94" customFormat="1" x14ac:dyDescent="0.25"/>
    <row r="3671" s="94" customFormat="1" x14ac:dyDescent="0.25"/>
    <row r="3672" s="94" customFormat="1" x14ac:dyDescent="0.25"/>
    <row r="3673" s="94" customFormat="1" x14ac:dyDescent="0.25"/>
    <row r="3674" s="94" customFormat="1" x14ac:dyDescent="0.25"/>
    <row r="3675" s="94" customFormat="1" x14ac:dyDescent="0.25"/>
    <row r="3676" s="94" customFormat="1" x14ac:dyDescent="0.25"/>
    <row r="3677" s="94" customFormat="1" x14ac:dyDescent="0.25"/>
    <row r="3678" s="94" customFormat="1" x14ac:dyDescent="0.25"/>
    <row r="3679" s="94" customFormat="1" x14ac:dyDescent="0.25"/>
    <row r="3680" s="94" customFormat="1" x14ac:dyDescent="0.25"/>
    <row r="3681" s="94" customFormat="1" x14ac:dyDescent="0.25"/>
    <row r="3682" s="94" customFormat="1" x14ac:dyDescent="0.25"/>
    <row r="3683" s="94" customFormat="1" x14ac:dyDescent="0.25"/>
    <row r="3684" s="94" customFormat="1" x14ac:dyDescent="0.25"/>
    <row r="3685" s="94" customFormat="1" x14ac:dyDescent="0.25"/>
    <row r="3686" s="94" customFormat="1" x14ac:dyDescent="0.25"/>
    <row r="3687" s="94" customFormat="1" x14ac:dyDescent="0.25"/>
    <row r="3688" s="94" customFormat="1" x14ac:dyDescent="0.25"/>
    <row r="3689" s="94" customFormat="1" x14ac:dyDescent="0.25"/>
    <row r="3690" s="94" customFormat="1" x14ac:dyDescent="0.25"/>
    <row r="3691" s="94" customFormat="1" x14ac:dyDescent="0.25"/>
    <row r="3692" s="94" customFormat="1" x14ac:dyDescent="0.25"/>
    <row r="3693" s="94" customFormat="1" x14ac:dyDescent="0.25"/>
    <row r="3694" s="94" customFormat="1" x14ac:dyDescent="0.25"/>
    <row r="3695" s="94" customFormat="1" x14ac:dyDescent="0.25"/>
    <row r="3696" s="94" customFormat="1" x14ac:dyDescent="0.25"/>
    <row r="3697" s="94" customFormat="1" x14ac:dyDescent="0.25"/>
    <row r="3698" s="94" customFormat="1" x14ac:dyDescent="0.25"/>
    <row r="3699" s="94" customFormat="1" x14ac:dyDescent="0.25"/>
    <row r="3700" s="94" customFormat="1" x14ac:dyDescent="0.25"/>
    <row r="3701" s="94" customFormat="1" x14ac:dyDescent="0.25"/>
    <row r="3702" s="94" customFormat="1" x14ac:dyDescent="0.25"/>
    <row r="3703" s="94" customFormat="1" x14ac:dyDescent="0.25"/>
    <row r="3704" s="94" customFormat="1" x14ac:dyDescent="0.25"/>
    <row r="3705" s="94" customFormat="1" x14ac:dyDescent="0.25"/>
    <row r="3706" s="94" customFormat="1" x14ac:dyDescent="0.25"/>
    <row r="3707" s="94" customFormat="1" x14ac:dyDescent="0.25"/>
    <row r="3708" s="94" customFormat="1" x14ac:dyDescent="0.25"/>
    <row r="3709" s="94" customFormat="1" x14ac:dyDescent="0.25"/>
    <row r="3710" s="94" customFormat="1" x14ac:dyDescent="0.25"/>
    <row r="3711" s="94" customFormat="1" x14ac:dyDescent="0.25"/>
    <row r="3712" s="94" customFormat="1" x14ac:dyDescent="0.25"/>
    <row r="3713" s="94" customFormat="1" x14ac:dyDescent="0.25"/>
    <row r="3714" s="94" customFormat="1" x14ac:dyDescent="0.25"/>
    <row r="3715" s="94" customFormat="1" x14ac:dyDescent="0.25"/>
    <row r="3716" s="94" customFormat="1" x14ac:dyDescent="0.25"/>
    <row r="3717" s="94" customFormat="1" x14ac:dyDescent="0.25"/>
    <row r="3718" s="94" customFormat="1" x14ac:dyDescent="0.25"/>
    <row r="3719" s="94" customFormat="1" x14ac:dyDescent="0.25"/>
    <row r="3720" s="94" customFormat="1" x14ac:dyDescent="0.25"/>
    <row r="3721" s="94" customFormat="1" x14ac:dyDescent="0.25"/>
    <row r="3722" s="94" customFormat="1" x14ac:dyDescent="0.25"/>
    <row r="3723" s="94" customFormat="1" x14ac:dyDescent="0.25"/>
    <row r="3724" s="94" customFormat="1" x14ac:dyDescent="0.25"/>
    <row r="3725" s="94" customFormat="1" x14ac:dyDescent="0.25"/>
    <row r="3726" s="94" customFormat="1" x14ac:dyDescent="0.25"/>
    <row r="3727" s="94" customFormat="1" x14ac:dyDescent="0.25"/>
    <row r="3728" s="94" customFormat="1" x14ac:dyDescent="0.25"/>
    <row r="3729" s="94" customFormat="1" x14ac:dyDescent="0.25"/>
    <row r="3730" s="94" customFormat="1" x14ac:dyDescent="0.25"/>
    <row r="3731" s="94" customFormat="1" x14ac:dyDescent="0.25"/>
    <row r="3732" s="94" customFormat="1" x14ac:dyDescent="0.25"/>
    <row r="3733" s="94" customFormat="1" x14ac:dyDescent="0.25"/>
    <row r="3734" s="94" customFormat="1" x14ac:dyDescent="0.25"/>
    <row r="3735" s="94" customFormat="1" x14ac:dyDescent="0.25"/>
    <row r="3736" s="94" customFormat="1" x14ac:dyDescent="0.25"/>
    <row r="3737" s="94" customFormat="1" x14ac:dyDescent="0.25"/>
    <row r="3738" s="94" customFormat="1" x14ac:dyDescent="0.25"/>
    <row r="3739" s="94" customFormat="1" x14ac:dyDescent="0.25"/>
    <row r="3740" s="94" customFormat="1" x14ac:dyDescent="0.25"/>
    <row r="3741" s="94" customFormat="1" x14ac:dyDescent="0.25"/>
    <row r="3742" s="94" customFormat="1" x14ac:dyDescent="0.25"/>
    <row r="3743" s="94" customFormat="1" x14ac:dyDescent="0.25"/>
    <row r="3744" s="94" customFormat="1" x14ac:dyDescent="0.25"/>
    <row r="3745" s="94" customFormat="1" x14ac:dyDescent="0.25"/>
    <row r="3746" s="94" customFormat="1" x14ac:dyDescent="0.25"/>
    <row r="3747" s="94" customFormat="1" x14ac:dyDescent="0.25"/>
    <row r="3748" s="94" customFormat="1" x14ac:dyDescent="0.25"/>
    <row r="3749" s="94" customFormat="1" x14ac:dyDescent="0.25"/>
    <row r="3750" s="94" customFormat="1" x14ac:dyDescent="0.25"/>
    <row r="3751" s="94" customFormat="1" x14ac:dyDescent="0.25"/>
    <row r="3752" s="94" customFormat="1" x14ac:dyDescent="0.25"/>
    <row r="3753" s="94" customFormat="1" x14ac:dyDescent="0.25"/>
    <row r="3754" s="94" customFormat="1" x14ac:dyDescent="0.25"/>
    <row r="3755" s="94" customFormat="1" x14ac:dyDescent="0.25"/>
    <row r="3756" s="94" customFormat="1" x14ac:dyDescent="0.25"/>
    <row r="3757" s="94" customFormat="1" x14ac:dyDescent="0.25"/>
    <row r="3758" s="94" customFormat="1" x14ac:dyDescent="0.25"/>
    <row r="3759" s="94" customFormat="1" x14ac:dyDescent="0.25"/>
    <row r="3760" s="94" customFormat="1" x14ac:dyDescent="0.25"/>
    <row r="3761" s="94" customFormat="1" x14ac:dyDescent="0.25"/>
    <row r="3762" s="94" customFormat="1" x14ac:dyDescent="0.25"/>
    <row r="3763" s="94" customFormat="1" x14ac:dyDescent="0.25"/>
    <row r="3764" s="94" customFormat="1" x14ac:dyDescent="0.25"/>
    <row r="3765" s="94" customFormat="1" x14ac:dyDescent="0.25"/>
    <row r="3766" s="94" customFormat="1" x14ac:dyDescent="0.25"/>
    <row r="3767" s="94" customFormat="1" x14ac:dyDescent="0.25"/>
    <row r="3768" s="94" customFormat="1" x14ac:dyDescent="0.25"/>
    <row r="3769" s="94" customFormat="1" x14ac:dyDescent="0.25"/>
    <row r="3770" s="94" customFormat="1" x14ac:dyDescent="0.25"/>
    <row r="3771" s="94" customFormat="1" x14ac:dyDescent="0.25"/>
    <row r="3772" s="94" customFormat="1" x14ac:dyDescent="0.25"/>
    <row r="3773" s="94" customFormat="1" x14ac:dyDescent="0.25"/>
    <row r="3774" s="94" customFormat="1" x14ac:dyDescent="0.25"/>
    <row r="3775" s="94" customFormat="1" x14ac:dyDescent="0.25"/>
    <row r="3776" s="94" customFormat="1" x14ac:dyDescent="0.25"/>
    <row r="3777" s="94" customFormat="1" x14ac:dyDescent="0.25"/>
    <row r="3778" s="94" customFormat="1" x14ac:dyDescent="0.25"/>
    <row r="3779" s="94" customFormat="1" x14ac:dyDescent="0.25"/>
    <row r="3780" s="94" customFormat="1" x14ac:dyDescent="0.25"/>
    <row r="3781" s="94" customFormat="1" x14ac:dyDescent="0.25"/>
    <row r="3782" s="94" customFormat="1" x14ac:dyDescent="0.25"/>
    <row r="3783" s="94" customFormat="1" x14ac:dyDescent="0.25"/>
    <row r="3784" s="94" customFormat="1" x14ac:dyDescent="0.25"/>
    <row r="3785" s="94" customFormat="1" x14ac:dyDescent="0.25"/>
    <row r="3786" s="94" customFormat="1" x14ac:dyDescent="0.25"/>
    <row r="3787" s="94" customFormat="1" x14ac:dyDescent="0.25"/>
    <row r="3788" s="94" customFormat="1" x14ac:dyDescent="0.25"/>
    <row r="3789" s="94" customFormat="1" x14ac:dyDescent="0.25"/>
    <row r="3790" s="94" customFormat="1" x14ac:dyDescent="0.25"/>
    <row r="3791" s="94" customFormat="1" x14ac:dyDescent="0.25"/>
    <row r="3792" s="94" customFormat="1" x14ac:dyDescent="0.25"/>
    <row r="3793" s="94" customFormat="1" x14ac:dyDescent="0.25"/>
    <row r="3794" s="94" customFormat="1" x14ac:dyDescent="0.25"/>
    <row r="3795" s="94" customFormat="1" x14ac:dyDescent="0.25"/>
    <row r="3796" s="94" customFormat="1" x14ac:dyDescent="0.25"/>
    <row r="3797" s="94" customFormat="1" x14ac:dyDescent="0.25"/>
    <row r="3798" s="94" customFormat="1" x14ac:dyDescent="0.25"/>
    <row r="3799" s="94" customFormat="1" x14ac:dyDescent="0.25"/>
    <row r="3800" s="94" customFormat="1" x14ac:dyDescent="0.25"/>
    <row r="3801" s="94" customFormat="1" x14ac:dyDescent="0.25"/>
    <row r="3802" s="94" customFormat="1" x14ac:dyDescent="0.25"/>
    <row r="3803" s="94" customFormat="1" x14ac:dyDescent="0.25"/>
    <row r="3804" s="94" customFormat="1" x14ac:dyDescent="0.25"/>
    <row r="3805" s="94" customFormat="1" x14ac:dyDescent="0.25"/>
    <row r="3806" s="94" customFormat="1" x14ac:dyDescent="0.25"/>
    <row r="3807" s="94" customFormat="1" x14ac:dyDescent="0.25"/>
    <row r="3808" s="94" customFormat="1" x14ac:dyDescent="0.25"/>
    <row r="3809" s="94" customFormat="1" x14ac:dyDescent="0.25"/>
    <row r="3810" s="94" customFormat="1" x14ac:dyDescent="0.25"/>
    <row r="3811" s="94" customFormat="1" x14ac:dyDescent="0.25"/>
    <row r="3812" s="94" customFormat="1" x14ac:dyDescent="0.25"/>
    <row r="3813" s="94" customFormat="1" x14ac:dyDescent="0.25"/>
    <row r="3814" s="94" customFormat="1" x14ac:dyDescent="0.25"/>
    <row r="3815" s="94" customFormat="1" x14ac:dyDescent="0.25"/>
    <row r="3816" s="94" customFormat="1" x14ac:dyDescent="0.25"/>
    <row r="3817" s="94" customFormat="1" x14ac:dyDescent="0.25"/>
    <row r="3818" s="94" customFormat="1" x14ac:dyDescent="0.25"/>
    <row r="3819" s="94" customFormat="1" x14ac:dyDescent="0.25"/>
    <row r="3820" s="94" customFormat="1" x14ac:dyDescent="0.25"/>
    <row r="3821" s="94" customFormat="1" x14ac:dyDescent="0.25"/>
    <row r="3822" s="94" customFormat="1" x14ac:dyDescent="0.25"/>
    <row r="3823" s="94" customFormat="1" x14ac:dyDescent="0.25"/>
    <row r="3824" s="94" customFormat="1" x14ac:dyDescent="0.25"/>
    <row r="3825" s="94" customFormat="1" x14ac:dyDescent="0.25"/>
    <row r="3826" s="94" customFormat="1" x14ac:dyDescent="0.25"/>
    <row r="3827" s="94" customFormat="1" x14ac:dyDescent="0.25"/>
    <row r="3828" s="94" customFormat="1" x14ac:dyDescent="0.25"/>
    <row r="3829" s="94" customFormat="1" x14ac:dyDescent="0.25"/>
    <row r="3830" s="94" customFormat="1" x14ac:dyDescent="0.25"/>
    <row r="3831" s="94" customFormat="1" x14ac:dyDescent="0.25"/>
    <row r="3832" s="94" customFormat="1" x14ac:dyDescent="0.25"/>
    <row r="3833" s="94" customFormat="1" x14ac:dyDescent="0.25"/>
    <row r="3834" s="94" customFormat="1" x14ac:dyDescent="0.25"/>
    <row r="3835" s="94" customFormat="1" x14ac:dyDescent="0.25"/>
    <row r="3836" s="94" customFormat="1" x14ac:dyDescent="0.25"/>
    <row r="3837" s="94" customFormat="1" x14ac:dyDescent="0.25"/>
    <row r="3838" s="94" customFormat="1" x14ac:dyDescent="0.25"/>
    <row r="3839" s="94" customFormat="1" x14ac:dyDescent="0.25"/>
    <row r="3840" s="94" customFormat="1" x14ac:dyDescent="0.25"/>
    <row r="3841" s="94" customFormat="1" x14ac:dyDescent="0.25"/>
    <row r="3842" s="94" customFormat="1" x14ac:dyDescent="0.25"/>
    <row r="3843" s="94" customFormat="1" x14ac:dyDescent="0.25"/>
    <row r="3844" s="94" customFormat="1" x14ac:dyDescent="0.25"/>
    <row r="3845" s="94" customFormat="1" x14ac:dyDescent="0.25"/>
    <row r="3846" s="94" customFormat="1" x14ac:dyDescent="0.25"/>
    <row r="3847" s="94" customFormat="1" x14ac:dyDescent="0.25"/>
    <row r="3848" s="94" customFormat="1" x14ac:dyDescent="0.25"/>
    <row r="3849" s="94" customFormat="1" x14ac:dyDescent="0.25"/>
    <row r="3850" s="94" customFormat="1" x14ac:dyDescent="0.25"/>
    <row r="3851" s="94" customFormat="1" x14ac:dyDescent="0.25"/>
    <row r="3852" s="94" customFormat="1" x14ac:dyDescent="0.25"/>
    <row r="3853" s="94" customFormat="1" x14ac:dyDescent="0.25"/>
    <row r="3854" s="94" customFormat="1" x14ac:dyDescent="0.25"/>
    <row r="3855" s="94" customFormat="1" x14ac:dyDescent="0.25"/>
    <row r="3856" s="94" customFormat="1" x14ac:dyDescent="0.25"/>
    <row r="3857" s="94" customFormat="1" x14ac:dyDescent="0.25"/>
    <row r="3858" s="94" customFormat="1" x14ac:dyDescent="0.25"/>
    <row r="3859" s="94" customFormat="1" x14ac:dyDescent="0.25"/>
    <row r="3860" s="94" customFormat="1" x14ac:dyDescent="0.25"/>
    <row r="3861" s="94" customFormat="1" x14ac:dyDescent="0.25"/>
    <row r="3862" s="94" customFormat="1" x14ac:dyDescent="0.25"/>
    <row r="3863" s="94" customFormat="1" x14ac:dyDescent="0.25"/>
    <row r="3864" s="94" customFormat="1" x14ac:dyDescent="0.25"/>
    <row r="3865" s="94" customFormat="1" x14ac:dyDescent="0.25"/>
    <row r="3866" s="94" customFormat="1" x14ac:dyDescent="0.25"/>
    <row r="3867" s="94" customFormat="1" x14ac:dyDescent="0.25"/>
    <row r="3868" s="94" customFormat="1" x14ac:dyDescent="0.25"/>
    <row r="3869" s="94" customFormat="1" x14ac:dyDescent="0.25"/>
    <row r="3870" s="94" customFormat="1" x14ac:dyDescent="0.25"/>
    <row r="3871" s="94" customFormat="1" x14ac:dyDescent="0.25"/>
    <row r="3872" s="94" customFormat="1" x14ac:dyDescent="0.25"/>
    <row r="3873" s="94" customFormat="1" x14ac:dyDescent="0.25"/>
    <row r="3874" s="94" customFormat="1" x14ac:dyDescent="0.25"/>
    <row r="3875" s="94" customFormat="1" x14ac:dyDescent="0.25"/>
    <row r="3876" s="94" customFormat="1" x14ac:dyDescent="0.25"/>
    <row r="3877" s="94" customFormat="1" x14ac:dyDescent="0.25"/>
    <row r="3878" s="94" customFormat="1" x14ac:dyDescent="0.25"/>
    <row r="3879" s="94" customFormat="1" x14ac:dyDescent="0.25"/>
    <row r="3880" s="94" customFormat="1" x14ac:dyDescent="0.25"/>
    <row r="3881" s="94" customFormat="1" x14ac:dyDescent="0.25"/>
    <row r="3882" s="94" customFormat="1" x14ac:dyDescent="0.25"/>
    <row r="3883" s="94" customFormat="1" x14ac:dyDescent="0.25"/>
    <row r="3884" s="94" customFormat="1" x14ac:dyDescent="0.25"/>
    <row r="3885" s="94" customFormat="1" x14ac:dyDescent="0.25"/>
    <row r="3886" s="94" customFormat="1" x14ac:dyDescent="0.25"/>
    <row r="3887" s="94" customFormat="1" x14ac:dyDescent="0.25"/>
    <row r="3888" s="94" customFormat="1" x14ac:dyDescent="0.25"/>
    <row r="3889" s="94" customFormat="1" x14ac:dyDescent="0.25"/>
    <row r="3890" s="94" customFormat="1" x14ac:dyDescent="0.25"/>
    <row r="3891" s="94" customFormat="1" x14ac:dyDescent="0.25"/>
    <row r="3892" s="94" customFormat="1" x14ac:dyDescent="0.25"/>
    <row r="3893" s="94" customFormat="1" x14ac:dyDescent="0.25"/>
    <row r="3894" s="94" customFormat="1" x14ac:dyDescent="0.25"/>
    <row r="3895" s="94" customFormat="1" x14ac:dyDescent="0.25"/>
    <row r="3896" s="94" customFormat="1" x14ac:dyDescent="0.25"/>
    <row r="3897" s="94" customFormat="1" x14ac:dyDescent="0.25"/>
    <row r="3898" s="94" customFormat="1" x14ac:dyDescent="0.25"/>
    <row r="3899" s="94" customFormat="1" x14ac:dyDescent="0.25"/>
    <row r="3900" s="94" customFormat="1" x14ac:dyDescent="0.25"/>
    <row r="3901" s="94" customFormat="1" x14ac:dyDescent="0.25"/>
    <row r="3902" s="94" customFormat="1" x14ac:dyDescent="0.25"/>
    <row r="3903" s="94" customFormat="1" x14ac:dyDescent="0.25"/>
    <row r="3904" s="94" customFormat="1" x14ac:dyDescent="0.25"/>
    <row r="3905" s="94" customFormat="1" x14ac:dyDescent="0.25"/>
    <row r="3906" s="94" customFormat="1" x14ac:dyDescent="0.25"/>
    <row r="3907" s="94" customFormat="1" x14ac:dyDescent="0.25"/>
    <row r="3908" s="94" customFormat="1" x14ac:dyDescent="0.25"/>
    <row r="3909" s="94" customFormat="1" x14ac:dyDescent="0.25"/>
    <row r="3910" s="94" customFormat="1" x14ac:dyDescent="0.25"/>
    <row r="3911" s="94" customFormat="1" x14ac:dyDescent="0.25"/>
    <row r="3912" s="94" customFormat="1" x14ac:dyDescent="0.25"/>
    <row r="3913" s="94" customFormat="1" x14ac:dyDescent="0.25"/>
    <row r="3914" s="94" customFormat="1" x14ac:dyDescent="0.25"/>
    <row r="3915" s="94" customFormat="1" x14ac:dyDescent="0.25"/>
    <row r="3916" s="94" customFormat="1" x14ac:dyDescent="0.25"/>
    <row r="3917" s="94" customFormat="1" x14ac:dyDescent="0.25"/>
    <row r="3918" s="94" customFormat="1" x14ac:dyDescent="0.25"/>
    <row r="3919" s="94" customFormat="1" x14ac:dyDescent="0.25"/>
    <row r="3920" s="94" customFormat="1" x14ac:dyDescent="0.25"/>
    <row r="3921" s="94" customFormat="1" x14ac:dyDescent="0.25"/>
    <row r="3922" s="94" customFormat="1" x14ac:dyDescent="0.25"/>
    <row r="3923" s="94" customFormat="1" x14ac:dyDescent="0.25"/>
    <row r="3924" s="94" customFormat="1" x14ac:dyDescent="0.25"/>
    <row r="3925" s="94" customFormat="1" x14ac:dyDescent="0.25"/>
    <row r="3926" s="94" customFormat="1" x14ac:dyDescent="0.25"/>
    <row r="3927" s="94" customFormat="1" x14ac:dyDescent="0.25"/>
    <row r="3928" s="94" customFormat="1" x14ac:dyDescent="0.25"/>
    <row r="3929" s="94" customFormat="1" x14ac:dyDescent="0.25"/>
    <row r="3930" s="94" customFormat="1" x14ac:dyDescent="0.25"/>
    <row r="3931" s="94" customFormat="1" x14ac:dyDescent="0.25"/>
    <row r="3932" s="94" customFormat="1" x14ac:dyDescent="0.25"/>
    <row r="3933" s="94" customFormat="1" x14ac:dyDescent="0.25"/>
    <row r="3934" s="94" customFormat="1" x14ac:dyDescent="0.25"/>
    <row r="3935" s="94" customFormat="1" x14ac:dyDescent="0.25"/>
    <row r="3936" s="94" customFormat="1" x14ac:dyDescent="0.25"/>
    <row r="3937" s="94" customFormat="1" x14ac:dyDescent="0.25"/>
    <row r="3938" s="94" customFormat="1" x14ac:dyDescent="0.25"/>
    <row r="3939" s="94" customFormat="1" x14ac:dyDescent="0.25"/>
    <row r="3940" s="94" customFormat="1" x14ac:dyDescent="0.25"/>
    <row r="3941" s="94" customFormat="1" x14ac:dyDescent="0.25"/>
    <row r="3942" s="94" customFormat="1" x14ac:dyDescent="0.25"/>
    <row r="3943" s="94" customFormat="1" x14ac:dyDescent="0.25"/>
    <row r="3944" s="94" customFormat="1" x14ac:dyDescent="0.25"/>
    <row r="3945" s="94" customFormat="1" x14ac:dyDescent="0.25"/>
    <row r="3946" s="94" customFormat="1" x14ac:dyDescent="0.25"/>
    <row r="3947" s="94" customFormat="1" x14ac:dyDescent="0.25"/>
    <row r="3948" s="94" customFormat="1" x14ac:dyDescent="0.25"/>
    <row r="3949" s="94" customFormat="1" x14ac:dyDescent="0.25"/>
    <row r="3950" s="94" customFormat="1" x14ac:dyDescent="0.25"/>
    <row r="3951" s="94" customFormat="1" x14ac:dyDescent="0.25"/>
    <row r="3952" s="94" customFormat="1" x14ac:dyDescent="0.25"/>
    <row r="3953" s="94" customFormat="1" x14ac:dyDescent="0.25"/>
    <row r="3954" s="94" customFormat="1" x14ac:dyDescent="0.25"/>
    <row r="3955" s="94" customFormat="1" x14ac:dyDescent="0.25"/>
    <row r="3956" s="94" customFormat="1" x14ac:dyDescent="0.25"/>
    <row r="3957" s="94" customFormat="1" x14ac:dyDescent="0.25"/>
    <row r="3958" s="94" customFormat="1" x14ac:dyDescent="0.25"/>
    <row r="3959" s="94" customFormat="1" x14ac:dyDescent="0.25"/>
    <row r="3960" s="94" customFormat="1" x14ac:dyDescent="0.25"/>
    <row r="3961" s="94" customFormat="1" x14ac:dyDescent="0.25"/>
    <row r="3962" s="94" customFormat="1" x14ac:dyDescent="0.25"/>
    <row r="3963" s="94" customFormat="1" x14ac:dyDescent="0.25"/>
    <row r="3964" s="94" customFormat="1" x14ac:dyDescent="0.25"/>
    <row r="3965" s="94" customFormat="1" x14ac:dyDescent="0.25"/>
    <row r="3966" s="94" customFormat="1" x14ac:dyDescent="0.25"/>
    <row r="3967" s="94" customFormat="1" x14ac:dyDescent="0.25"/>
    <row r="3968" s="94" customFormat="1" x14ac:dyDescent="0.25"/>
    <row r="3969" s="94" customFormat="1" x14ac:dyDescent="0.25"/>
    <row r="3970" s="94" customFormat="1" x14ac:dyDescent="0.25"/>
    <row r="3971" s="94" customFormat="1" x14ac:dyDescent="0.25"/>
    <row r="3972" s="94" customFormat="1" x14ac:dyDescent="0.25"/>
    <row r="3973" s="94" customFormat="1" x14ac:dyDescent="0.25"/>
    <row r="3974" s="94" customFormat="1" x14ac:dyDescent="0.25"/>
    <row r="3975" s="94" customFormat="1" x14ac:dyDescent="0.25"/>
    <row r="3976" s="94" customFormat="1" x14ac:dyDescent="0.25"/>
    <row r="3977" s="94" customFormat="1" x14ac:dyDescent="0.25"/>
    <row r="3978" s="94" customFormat="1" x14ac:dyDescent="0.25"/>
    <row r="3979" s="94" customFormat="1" x14ac:dyDescent="0.25"/>
    <row r="3980" s="94" customFormat="1" x14ac:dyDescent="0.25"/>
    <row r="3981" s="94" customFormat="1" x14ac:dyDescent="0.25"/>
    <row r="3982" s="94" customFormat="1" x14ac:dyDescent="0.25"/>
    <row r="3983" s="94" customFormat="1" x14ac:dyDescent="0.25"/>
    <row r="3984" s="94" customFormat="1" x14ac:dyDescent="0.25"/>
    <row r="3985" s="94" customFormat="1" x14ac:dyDescent="0.25"/>
    <row r="3986" s="94" customFormat="1" x14ac:dyDescent="0.25"/>
    <row r="3987" s="94" customFormat="1" x14ac:dyDescent="0.25"/>
    <row r="3988" s="94" customFormat="1" x14ac:dyDescent="0.25"/>
    <row r="3989" s="94" customFormat="1" x14ac:dyDescent="0.25"/>
    <row r="3990" s="94" customFormat="1" x14ac:dyDescent="0.25"/>
    <row r="3991" s="94" customFormat="1" x14ac:dyDescent="0.25"/>
    <row r="3992" s="94" customFormat="1" x14ac:dyDescent="0.25"/>
    <row r="3993" s="94" customFormat="1" x14ac:dyDescent="0.25"/>
    <row r="3994" s="94" customFormat="1" x14ac:dyDescent="0.25"/>
    <row r="3995" s="94" customFormat="1" x14ac:dyDescent="0.25"/>
    <row r="3996" s="94" customFormat="1" x14ac:dyDescent="0.25"/>
    <row r="3997" s="94" customFormat="1" x14ac:dyDescent="0.25"/>
    <row r="3998" s="94" customFormat="1" x14ac:dyDescent="0.25"/>
    <row r="3999" s="94" customFormat="1" x14ac:dyDescent="0.25"/>
    <row r="4000" s="94" customFormat="1" x14ac:dyDescent="0.25"/>
    <row r="4001" s="94" customFormat="1" x14ac:dyDescent="0.25"/>
    <row r="4002" s="94" customFormat="1" x14ac:dyDescent="0.25"/>
    <row r="4003" s="94" customFormat="1" x14ac:dyDescent="0.25"/>
    <row r="4004" s="94" customFormat="1" x14ac:dyDescent="0.25"/>
    <row r="4005" s="94" customFormat="1" x14ac:dyDescent="0.25"/>
    <row r="4006" s="94" customFormat="1" x14ac:dyDescent="0.25"/>
    <row r="4007" s="94" customFormat="1" x14ac:dyDescent="0.25"/>
    <row r="4008" s="94" customFormat="1" x14ac:dyDescent="0.25"/>
    <row r="4009" s="94" customFormat="1" x14ac:dyDescent="0.25"/>
    <row r="4010" s="94" customFormat="1" x14ac:dyDescent="0.25"/>
    <row r="4011" s="94" customFormat="1" x14ac:dyDescent="0.25"/>
    <row r="4012" s="94" customFormat="1" x14ac:dyDescent="0.25"/>
    <row r="4013" s="94" customFormat="1" x14ac:dyDescent="0.25"/>
    <row r="4014" s="94" customFormat="1" x14ac:dyDescent="0.25"/>
    <row r="4015" s="94" customFormat="1" x14ac:dyDescent="0.25"/>
    <row r="4016" s="94" customFormat="1" x14ac:dyDescent="0.25"/>
    <row r="4017" s="94" customFormat="1" x14ac:dyDescent="0.25"/>
    <row r="4018" s="94" customFormat="1" x14ac:dyDescent="0.25"/>
    <row r="4019" s="94" customFormat="1" x14ac:dyDescent="0.25"/>
    <row r="4020" s="94" customFormat="1" x14ac:dyDescent="0.25"/>
    <row r="4021" s="94" customFormat="1" x14ac:dyDescent="0.25"/>
    <row r="4022" s="94" customFormat="1" x14ac:dyDescent="0.25"/>
    <row r="4023" s="94" customFormat="1" x14ac:dyDescent="0.25"/>
    <row r="4024" s="94" customFormat="1" x14ac:dyDescent="0.25"/>
    <row r="4025" s="94" customFormat="1" x14ac:dyDescent="0.25"/>
    <row r="4026" s="94" customFormat="1" x14ac:dyDescent="0.25"/>
    <row r="4027" s="94" customFormat="1" x14ac:dyDescent="0.25"/>
    <row r="4028" s="94" customFormat="1" x14ac:dyDescent="0.25"/>
    <row r="4029" s="94" customFormat="1" x14ac:dyDescent="0.25"/>
    <row r="4030" s="94" customFormat="1" x14ac:dyDescent="0.25"/>
    <row r="4031" s="94" customFormat="1" x14ac:dyDescent="0.25"/>
    <row r="4032" s="94" customFormat="1" x14ac:dyDescent="0.25"/>
    <row r="4033" s="94" customFormat="1" x14ac:dyDescent="0.25"/>
    <row r="4034" s="94" customFormat="1" x14ac:dyDescent="0.25"/>
    <row r="4035" s="94" customFormat="1" x14ac:dyDescent="0.25"/>
    <row r="4036" s="94" customFormat="1" x14ac:dyDescent="0.25"/>
    <row r="4037" s="94" customFormat="1" x14ac:dyDescent="0.25"/>
    <row r="4038" s="94" customFormat="1" x14ac:dyDescent="0.25"/>
    <row r="4039" s="94" customFormat="1" x14ac:dyDescent="0.25"/>
    <row r="4040" s="94" customFormat="1" x14ac:dyDescent="0.25"/>
    <row r="4041" s="94" customFormat="1" x14ac:dyDescent="0.25"/>
    <row r="4042" s="94" customFormat="1" x14ac:dyDescent="0.25"/>
    <row r="4043" s="94" customFormat="1" x14ac:dyDescent="0.25"/>
    <row r="4044" s="94" customFormat="1" x14ac:dyDescent="0.25"/>
    <row r="4045" s="94" customFormat="1" x14ac:dyDescent="0.25"/>
    <row r="4046" s="94" customFormat="1" x14ac:dyDescent="0.25"/>
    <row r="4047" s="94" customFormat="1" x14ac:dyDescent="0.25"/>
    <row r="4048" s="94" customFormat="1" x14ac:dyDescent="0.25"/>
    <row r="4049" s="94" customFormat="1" x14ac:dyDescent="0.25"/>
    <row r="4050" s="94" customFormat="1" x14ac:dyDescent="0.25"/>
    <row r="4051" s="94" customFormat="1" x14ac:dyDescent="0.25"/>
    <row r="4052" s="94" customFormat="1" x14ac:dyDescent="0.25"/>
    <row r="4053" s="94" customFormat="1" x14ac:dyDescent="0.25"/>
    <row r="4054" s="94" customFormat="1" x14ac:dyDescent="0.25"/>
    <row r="4055" s="94" customFormat="1" x14ac:dyDescent="0.25"/>
    <row r="4056" s="94" customFormat="1" x14ac:dyDescent="0.25"/>
    <row r="4057" s="94" customFormat="1" x14ac:dyDescent="0.25"/>
    <row r="4058" s="94" customFormat="1" x14ac:dyDescent="0.25"/>
    <row r="4059" s="94" customFormat="1" x14ac:dyDescent="0.25"/>
    <row r="4060" s="94" customFormat="1" x14ac:dyDescent="0.25"/>
    <row r="4061" s="94" customFormat="1" x14ac:dyDescent="0.25"/>
    <row r="4062" s="94" customFormat="1" x14ac:dyDescent="0.25"/>
    <row r="4063" s="94" customFormat="1" x14ac:dyDescent="0.25"/>
    <row r="4064" s="94" customFormat="1" x14ac:dyDescent="0.25"/>
    <row r="4065" s="94" customFormat="1" x14ac:dyDescent="0.25"/>
    <row r="4066" s="94" customFormat="1" x14ac:dyDescent="0.25"/>
    <row r="4067" s="94" customFormat="1" x14ac:dyDescent="0.25"/>
    <row r="4068" s="94" customFormat="1" x14ac:dyDescent="0.25"/>
    <row r="4069" s="94" customFormat="1" x14ac:dyDescent="0.25"/>
    <row r="4070" s="94" customFormat="1" x14ac:dyDescent="0.25"/>
    <row r="4071" s="94" customFormat="1" x14ac:dyDescent="0.25"/>
    <row r="4072" s="94" customFormat="1" x14ac:dyDescent="0.25"/>
    <row r="4073" s="94" customFormat="1" x14ac:dyDescent="0.25"/>
    <row r="4074" s="94" customFormat="1" x14ac:dyDescent="0.25"/>
    <row r="4075" s="94" customFormat="1" x14ac:dyDescent="0.25"/>
    <row r="4076" s="94" customFormat="1" x14ac:dyDescent="0.25"/>
    <row r="4077" s="94" customFormat="1" x14ac:dyDescent="0.25"/>
    <row r="4078" s="94" customFormat="1" x14ac:dyDescent="0.25"/>
    <row r="4079" s="94" customFormat="1" x14ac:dyDescent="0.25"/>
    <row r="4080" s="94" customFormat="1" x14ac:dyDescent="0.25"/>
    <row r="4081" s="94" customFormat="1" x14ac:dyDescent="0.25"/>
    <row r="4082" s="94" customFormat="1" x14ac:dyDescent="0.25"/>
    <row r="4083" s="94" customFormat="1" x14ac:dyDescent="0.25"/>
    <row r="4084" s="94" customFormat="1" x14ac:dyDescent="0.25"/>
    <row r="4085" s="94" customFormat="1" x14ac:dyDescent="0.25"/>
    <row r="4086" s="94" customFormat="1" x14ac:dyDescent="0.25"/>
    <row r="4087" s="94" customFormat="1" x14ac:dyDescent="0.25"/>
    <row r="4088" s="94" customFormat="1" x14ac:dyDescent="0.25"/>
    <row r="4089" s="94" customFormat="1" x14ac:dyDescent="0.25"/>
    <row r="4090" s="94" customFormat="1" x14ac:dyDescent="0.25"/>
    <row r="4091" s="94" customFormat="1" x14ac:dyDescent="0.25"/>
    <row r="4092" s="94" customFormat="1" x14ac:dyDescent="0.25"/>
    <row r="4093" s="94" customFormat="1" x14ac:dyDescent="0.25"/>
    <row r="4094" s="94" customFormat="1" x14ac:dyDescent="0.25"/>
    <row r="4095" s="94" customFormat="1" x14ac:dyDescent="0.25"/>
    <row r="4096" s="94" customFormat="1" x14ac:dyDescent="0.25"/>
    <row r="4097" s="94" customFormat="1" x14ac:dyDescent="0.25"/>
    <row r="4098" s="94" customFormat="1" x14ac:dyDescent="0.25"/>
    <row r="4099" s="94" customFormat="1" x14ac:dyDescent="0.25"/>
    <row r="4100" s="94" customFormat="1" x14ac:dyDescent="0.25"/>
    <row r="4101" s="94" customFormat="1" x14ac:dyDescent="0.25"/>
    <row r="4102" s="94" customFormat="1" x14ac:dyDescent="0.25"/>
    <row r="4103" s="94" customFormat="1" x14ac:dyDescent="0.25"/>
    <row r="4104" s="94" customFormat="1" x14ac:dyDescent="0.25"/>
    <row r="4105" s="94" customFormat="1" x14ac:dyDescent="0.25"/>
    <row r="4106" s="94" customFormat="1" x14ac:dyDescent="0.25"/>
    <row r="4107" s="94" customFormat="1" x14ac:dyDescent="0.25"/>
    <row r="4108" s="94" customFormat="1" x14ac:dyDescent="0.25"/>
    <row r="4109" s="94" customFormat="1" x14ac:dyDescent="0.25"/>
    <row r="4110" s="94" customFormat="1" x14ac:dyDescent="0.25"/>
    <row r="4111" s="94" customFormat="1" x14ac:dyDescent="0.25"/>
    <row r="4112" s="94" customFormat="1" x14ac:dyDescent="0.25"/>
    <row r="4113" s="94" customFormat="1" x14ac:dyDescent="0.25"/>
    <row r="4114" s="94" customFormat="1" x14ac:dyDescent="0.25"/>
    <row r="4115" s="94" customFormat="1" x14ac:dyDescent="0.25"/>
    <row r="4116" s="94" customFormat="1" x14ac:dyDescent="0.25"/>
    <row r="4117" s="94" customFormat="1" x14ac:dyDescent="0.25"/>
    <row r="4118" s="94" customFormat="1" x14ac:dyDescent="0.25"/>
    <row r="4119" s="94" customFormat="1" x14ac:dyDescent="0.25"/>
    <row r="4120" s="94" customFormat="1" x14ac:dyDescent="0.25"/>
    <row r="4121" s="94" customFormat="1" x14ac:dyDescent="0.25"/>
    <row r="4122" s="94" customFormat="1" x14ac:dyDescent="0.25"/>
    <row r="4123" s="94" customFormat="1" x14ac:dyDescent="0.25"/>
    <row r="4124" s="94" customFormat="1" x14ac:dyDescent="0.25"/>
    <row r="4125" s="94" customFormat="1" x14ac:dyDescent="0.25"/>
    <row r="4126" s="94" customFormat="1" x14ac:dyDescent="0.25"/>
    <row r="4127" s="94" customFormat="1" x14ac:dyDescent="0.25"/>
    <row r="4128" s="94" customFormat="1" x14ac:dyDescent="0.25"/>
    <row r="4129" s="94" customFormat="1" x14ac:dyDescent="0.25"/>
    <row r="4130" s="94" customFormat="1" x14ac:dyDescent="0.25"/>
    <row r="4131" s="94" customFormat="1" x14ac:dyDescent="0.25"/>
    <row r="4132" s="94" customFormat="1" x14ac:dyDescent="0.25"/>
    <row r="4133" s="94" customFormat="1" x14ac:dyDescent="0.25"/>
    <row r="4134" s="94" customFormat="1" x14ac:dyDescent="0.25"/>
    <row r="4135" s="94" customFormat="1" x14ac:dyDescent="0.25"/>
    <row r="4136" s="94" customFormat="1" x14ac:dyDescent="0.25"/>
    <row r="4137" s="94" customFormat="1" x14ac:dyDescent="0.25"/>
    <row r="4138" s="94" customFormat="1" x14ac:dyDescent="0.25"/>
    <row r="4139" s="94" customFormat="1" x14ac:dyDescent="0.25"/>
    <row r="4140" s="94" customFormat="1" x14ac:dyDescent="0.25"/>
    <row r="4141" s="94" customFormat="1" x14ac:dyDescent="0.25"/>
    <row r="4142" s="94" customFormat="1" x14ac:dyDescent="0.25"/>
    <row r="4143" s="94" customFormat="1" x14ac:dyDescent="0.25"/>
    <row r="4144" s="94" customFormat="1" x14ac:dyDescent="0.25"/>
    <row r="4145" s="94" customFormat="1" x14ac:dyDescent="0.25"/>
    <row r="4146" s="94" customFormat="1" x14ac:dyDescent="0.25"/>
    <row r="4147" s="94" customFormat="1" x14ac:dyDescent="0.25"/>
    <row r="4148" s="94" customFormat="1" x14ac:dyDescent="0.25"/>
    <row r="4149" s="94" customFormat="1" x14ac:dyDescent="0.25"/>
    <row r="4150" s="94" customFormat="1" x14ac:dyDescent="0.25"/>
    <row r="4151" s="94" customFormat="1" x14ac:dyDescent="0.25"/>
    <row r="4152" s="94" customFormat="1" x14ac:dyDescent="0.25"/>
    <row r="4153" s="94" customFormat="1" x14ac:dyDescent="0.25"/>
    <row r="4154" s="94" customFormat="1" x14ac:dyDescent="0.25"/>
    <row r="4155" s="94" customFormat="1" x14ac:dyDescent="0.25"/>
    <row r="4156" s="94" customFormat="1" x14ac:dyDescent="0.25"/>
    <row r="4157" s="94" customFormat="1" x14ac:dyDescent="0.25"/>
    <row r="4158" s="94" customFormat="1" x14ac:dyDescent="0.25"/>
    <row r="4159" s="94" customFormat="1" x14ac:dyDescent="0.25"/>
    <row r="4160" s="94" customFormat="1" x14ac:dyDescent="0.25"/>
    <row r="4161" s="94" customFormat="1" x14ac:dyDescent="0.25"/>
    <row r="4162" s="94" customFormat="1" x14ac:dyDescent="0.25"/>
    <row r="4163" s="94" customFormat="1" x14ac:dyDescent="0.25"/>
    <row r="4164" s="94" customFormat="1" x14ac:dyDescent="0.25"/>
    <row r="4165" s="94" customFormat="1" x14ac:dyDescent="0.25"/>
    <row r="4166" s="94" customFormat="1" x14ac:dyDescent="0.25"/>
    <row r="4167" s="94" customFormat="1" x14ac:dyDescent="0.25"/>
    <row r="4168" s="94" customFormat="1" x14ac:dyDescent="0.25"/>
    <row r="4169" s="94" customFormat="1" x14ac:dyDescent="0.25"/>
    <row r="4170" s="94" customFormat="1" x14ac:dyDescent="0.25"/>
    <row r="4171" s="94" customFormat="1" x14ac:dyDescent="0.25"/>
    <row r="4172" s="94" customFormat="1" x14ac:dyDescent="0.25"/>
    <row r="4173" s="94" customFormat="1" x14ac:dyDescent="0.25"/>
    <row r="4174" s="94" customFormat="1" x14ac:dyDescent="0.25"/>
    <row r="4175" s="94" customFormat="1" x14ac:dyDescent="0.25"/>
    <row r="4176" s="94" customFormat="1" x14ac:dyDescent="0.25"/>
    <row r="4177" s="94" customFormat="1" x14ac:dyDescent="0.25"/>
    <row r="4178" s="94" customFormat="1" x14ac:dyDescent="0.25"/>
    <row r="4179" s="94" customFormat="1" x14ac:dyDescent="0.25"/>
    <row r="4180" s="94" customFormat="1" x14ac:dyDescent="0.25"/>
    <row r="4181" s="94" customFormat="1" x14ac:dyDescent="0.25"/>
    <row r="4182" s="94" customFormat="1" x14ac:dyDescent="0.25"/>
    <row r="4183" s="94" customFormat="1" x14ac:dyDescent="0.25"/>
    <row r="4184" s="94" customFormat="1" x14ac:dyDescent="0.25"/>
    <row r="4185" s="94" customFormat="1" x14ac:dyDescent="0.25"/>
    <row r="4186" s="94" customFormat="1" x14ac:dyDescent="0.25"/>
    <row r="4187" s="94" customFormat="1" x14ac:dyDescent="0.25"/>
    <row r="4188" s="94" customFormat="1" x14ac:dyDescent="0.25"/>
    <row r="4189" s="94" customFormat="1" x14ac:dyDescent="0.25"/>
    <row r="4190" s="94" customFormat="1" x14ac:dyDescent="0.25"/>
    <row r="4191" s="94" customFormat="1" x14ac:dyDescent="0.25"/>
    <row r="4192" s="94" customFormat="1" x14ac:dyDescent="0.25"/>
    <row r="4193" s="94" customFormat="1" x14ac:dyDescent="0.25"/>
    <row r="4194" s="94" customFormat="1" x14ac:dyDescent="0.25"/>
    <row r="4195" s="94" customFormat="1" x14ac:dyDescent="0.25"/>
    <row r="4196" s="94" customFormat="1" x14ac:dyDescent="0.25"/>
    <row r="4197" s="94" customFormat="1" x14ac:dyDescent="0.25"/>
    <row r="4198" s="94" customFormat="1" x14ac:dyDescent="0.25"/>
    <row r="4199" s="94" customFormat="1" x14ac:dyDescent="0.25"/>
    <row r="4200" s="94" customFormat="1" x14ac:dyDescent="0.25"/>
    <row r="4201" s="94" customFormat="1" x14ac:dyDescent="0.25"/>
    <row r="4202" s="94" customFormat="1" x14ac:dyDescent="0.25"/>
    <row r="4203" s="94" customFormat="1" x14ac:dyDescent="0.25"/>
    <row r="4204" s="94" customFormat="1" x14ac:dyDescent="0.25"/>
    <row r="4205" s="94" customFormat="1" x14ac:dyDescent="0.25"/>
    <row r="4206" s="94" customFormat="1" x14ac:dyDescent="0.25"/>
    <row r="4207" s="94" customFormat="1" x14ac:dyDescent="0.25"/>
    <row r="4208" s="94" customFormat="1" x14ac:dyDescent="0.25"/>
    <row r="4209" s="94" customFormat="1" x14ac:dyDescent="0.25"/>
    <row r="4210" s="94" customFormat="1" x14ac:dyDescent="0.25"/>
    <row r="4211" s="94" customFormat="1" x14ac:dyDescent="0.25"/>
    <row r="4212" s="94" customFormat="1" x14ac:dyDescent="0.25"/>
    <row r="4213" s="94" customFormat="1" x14ac:dyDescent="0.25"/>
    <row r="4214" s="94" customFormat="1" x14ac:dyDescent="0.25"/>
    <row r="4215" s="94" customFormat="1" x14ac:dyDescent="0.25"/>
    <row r="4216" s="94" customFormat="1" x14ac:dyDescent="0.25"/>
    <row r="4217" s="94" customFormat="1" x14ac:dyDescent="0.25"/>
    <row r="4218" s="94" customFormat="1" x14ac:dyDescent="0.25"/>
    <row r="4219" s="94" customFormat="1" x14ac:dyDescent="0.25"/>
    <row r="4220" s="94" customFormat="1" x14ac:dyDescent="0.25"/>
    <row r="4221" s="94" customFormat="1" x14ac:dyDescent="0.25"/>
    <row r="4222" s="94" customFormat="1" x14ac:dyDescent="0.25"/>
    <row r="4223" s="94" customFormat="1" x14ac:dyDescent="0.25"/>
    <row r="4224" s="94" customFormat="1" x14ac:dyDescent="0.25"/>
    <row r="4225" s="94" customFormat="1" x14ac:dyDescent="0.25"/>
    <row r="4226" s="94" customFormat="1" x14ac:dyDescent="0.25"/>
    <row r="4227" s="94" customFormat="1" x14ac:dyDescent="0.25"/>
    <row r="4228" s="94" customFormat="1" x14ac:dyDescent="0.25"/>
    <row r="4229" s="94" customFormat="1" x14ac:dyDescent="0.25"/>
    <row r="4230" s="94" customFormat="1" x14ac:dyDescent="0.25"/>
    <row r="4231" s="94" customFormat="1" x14ac:dyDescent="0.25"/>
    <row r="4232" s="94" customFormat="1" x14ac:dyDescent="0.25"/>
    <row r="4233" s="94" customFormat="1" x14ac:dyDescent="0.25"/>
    <row r="4234" s="94" customFormat="1" x14ac:dyDescent="0.25"/>
    <row r="4235" s="94" customFormat="1" x14ac:dyDescent="0.25"/>
    <row r="4236" s="94" customFormat="1" x14ac:dyDescent="0.25"/>
    <row r="4237" s="94" customFormat="1" x14ac:dyDescent="0.25"/>
    <row r="4238" s="94" customFormat="1" x14ac:dyDescent="0.25"/>
    <row r="4239" s="94" customFormat="1" x14ac:dyDescent="0.25"/>
    <row r="4240" s="94" customFormat="1" x14ac:dyDescent="0.25"/>
    <row r="4241" s="94" customFormat="1" x14ac:dyDescent="0.25"/>
    <row r="4242" s="94" customFormat="1" x14ac:dyDescent="0.25"/>
    <row r="4243" s="94" customFormat="1" x14ac:dyDescent="0.25"/>
    <row r="4244" s="94" customFormat="1" x14ac:dyDescent="0.25"/>
    <row r="4245" s="94" customFormat="1" x14ac:dyDescent="0.25"/>
    <row r="4246" s="94" customFormat="1" x14ac:dyDescent="0.25"/>
    <row r="4247" s="94" customFormat="1" x14ac:dyDescent="0.25"/>
    <row r="4248" s="94" customFormat="1" x14ac:dyDescent="0.25"/>
    <row r="4249" s="94" customFormat="1" x14ac:dyDescent="0.25"/>
    <row r="4250" s="94" customFormat="1" x14ac:dyDescent="0.25"/>
    <row r="4251" s="94" customFormat="1" x14ac:dyDescent="0.25"/>
    <row r="4252" s="94" customFormat="1" x14ac:dyDescent="0.25"/>
    <row r="4253" s="94" customFormat="1" x14ac:dyDescent="0.25"/>
    <row r="4254" s="94" customFormat="1" x14ac:dyDescent="0.25"/>
    <row r="4255" s="94" customFormat="1" x14ac:dyDescent="0.25"/>
    <row r="4256" s="94" customFormat="1" x14ac:dyDescent="0.25"/>
    <row r="4257" s="94" customFormat="1" x14ac:dyDescent="0.25"/>
    <row r="4258" s="94" customFormat="1" x14ac:dyDescent="0.25"/>
    <row r="4259" s="94" customFormat="1" x14ac:dyDescent="0.25"/>
    <row r="4260" s="94" customFormat="1" x14ac:dyDescent="0.25"/>
    <row r="4261" s="94" customFormat="1" x14ac:dyDescent="0.25"/>
    <row r="4262" s="94" customFormat="1" x14ac:dyDescent="0.25"/>
    <row r="4263" s="94" customFormat="1" x14ac:dyDescent="0.25"/>
    <row r="4264" s="94" customFormat="1" x14ac:dyDescent="0.25"/>
    <row r="4265" s="94" customFormat="1" x14ac:dyDescent="0.25"/>
    <row r="4266" s="94" customFormat="1" x14ac:dyDescent="0.25"/>
    <row r="4267" s="94" customFormat="1" x14ac:dyDescent="0.25"/>
    <row r="4268" s="94" customFormat="1" x14ac:dyDescent="0.25"/>
    <row r="4269" s="94" customFormat="1" x14ac:dyDescent="0.25"/>
    <row r="4270" s="94" customFormat="1" x14ac:dyDescent="0.25"/>
    <row r="4271" s="94" customFormat="1" x14ac:dyDescent="0.25"/>
    <row r="4272" s="94" customFormat="1" x14ac:dyDescent="0.25"/>
    <row r="4273" s="94" customFormat="1" x14ac:dyDescent="0.25"/>
    <row r="4274" s="94" customFormat="1" x14ac:dyDescent="0.25"/>
    <row r="4275" s="94" customFormat="1" x14ac:dyDescent="0.25"/>
    <row r="4276" s="94" customFormat="1" x14ac:dyDescent="0.25"/>
    <row r="4277" s="94" customFormat="1" x14ac:dyDescent="0.25"/>
    <row r="4278" s="94" customFormat="1" x14ac:dyDescent="0.25"/>
    <row r="4279" s="94" customFormat="1" x14ac:dyDescent="0.25"/>
    <row r="4280" s="94" customFormat="1" x14ac:dyDescent="0.25"/>
    <row r="4281" s="94" customFormat="1" x14ac:dyDescent="0.25"/>
    <row r="4282" s="94" customFormat="1" x14ac:dyDescent="0.25"/>
    <row r="4283" s="94" customFormat="1" x14ac:dyDescent="0.25"/>
    <row r="4284" s="94" customFormat="1" x14ac:dyDescent="0.25"/>
    <row r="4285" s="94" customFormat="1" x14ac:dyDescent="0.25"/>
    <row r="4286" s="94" customFormat="1" x14ac:dyDescent="0.25"/>
    <row r="4287" s="94" customFormat="1" x14ac:dyDescent="0.25"/>
    <row r="4288" s="94" customFormat="1" x14ac:dyDescent="0.25"/>
    <row r="4289" s="94" customFormat="1" x14ac:dyDescent="0.25"/>
    <row r="4290" s="94" customFormat="1" x14ac:dyDescent="0.25"/>
    <row r="4291" s="94" customFormat="1" x14ac:dyDescent="0.25"/>
    <row r="4292" s="94" customFormat="1" x14ac:dyDescent="0.25"/>
    <row r="4293" s="94" customFormat="1" x14ac:dyDescent="0.25"/>
    <row r="4294" s="94" customFormat="1" x14ac:dyDescent="0.25"/>
    <row r="4295" s="94" customFormat="1" x14ac:dyDescent="0.25"/>
    <row r="4296" s="94" customFormat="1" x14ac:dyDescent="0.25"/>
    <row r="4297" s="94" customFormat="1" x14ac:dyDescent="0.25"/>
    <row r="4298" s="94" customFormat="1" x14ac:dyDescent="0.25"/>
    <row r="4299" s="94" customFormat="1" x14ac:dyDescent="0.25"/>
    <row r="4300" s="94" customFormat="1" x14ac:dyDescent="0.25"/>
    <row r="4301" s="94" customFormat="1" x14ac:dyDescent="0.25"/>
    <row r="4302" s="94" customFormat="1" x14ac:dyDescent="0.25"/>
    <row r="4303" s="94" customFormat="1" x14ac:dyDescent="0.25"/>
    <row r="4304" s="94" customFormat="1" x14ac:dyDescent="0.25"/>
    <row r="4305" s="94" customFormat="1" x14ac:dyDescent="0.25"/>
    <row r="4306" s="94" customFormat="1" x14ac:dyDescent="0.25"/>
    <row r="4307" s="94" customFormat="1" x14ac:dyDescent="0.25"/>
    <row r="4308" s="94" customFormat="1" x14ac:dyDescent="0.25"/>
    <row r="4309" s="94" customFormat="1" x14ac:dyDescent="0.25"/>
    <row r="4310" s="94" customFormat="1" x14ac:dyDescent="0.25"/>
    <row r="4311" s="94" customFormat="1" x14ac:dyDescent="0.25"/>
    <row r="4312" s="94" customFormat="1" x14ac:dyDescent="0.25"/>
    <row r="4313" s="94" customFormat="1" x14ac:dyDescent="0.25"/>
    <row r="4314" s="94" customFormat="1" x14ac:dyDescent="0.25"/>
    <row r="4315" s="94" customFormat="1" x14ac:dyDescent="0.25"/>
    <row r="4316" s="94" customFormat="1" x14ac:dyDescent="0.25"/>
    <row r="4317" s="94" customFormat="1" x14ac:dyDescent="0.25"/>
    <row r="4318" s="94" customFormat="1" x14ac:dyDescent="0.25"/>
    <row r="4319" s="94" customFormat="1" x14ac:dyDescent="0.25"/>
    <row r="4320" s="94" customFormat="1" x14ac:dyDescent="0.25"/>
    <row r="4321" s="94" customFormat="1" x14ac:dyDescent="0.25"/>
    <row r="4322" s="94" customFormat="1" x14ac:dyDescent="0.25"/>
    <row r="4323" s="94" customFormat="1" x14ac:dyDescent="0.25"/>
    <row r="4324" s="94" customFormat="1" x14ac:dyDescent="0.25"/>
    <row r="4325" s="94" customFormat="1" x14ac:dyDescent="0.25"/>
    <row r="4326" s="94" customFormat="1" x14ac:dyDescent="0.25"/>
    <row r="4327" s="94" customFormat="1" x14ac:dyDescent="0.25"/>
    <row r="4328" s="94" customFormat="1" x14ac:dyDescent="0.25"/>
    <row r="4329" s="94" customFormat="1" x14ac:dyDescent="0.25"/>
    <row r="4330" s="94" customFormat="1" x14ac:dyDescent="0.25"/>
    <row r="4331" s="94" customFormat="1" x14ac:dyDescent="0.25"/>
    <row r="4332" s="94" customFormat="1" x14ac:dyDescent="0.25"/>
    <row r="4333" s="94" customFormat="1" x14ac:dyDescent="0.25"/>
    <row r="4334" s="94" customFormat="1" x14ac:dyDescent="0.25"/>
    <row r="4335" s="94" customFormat="1" x14ac:dyDescent="0.25"/>
    <row r="4336" s="94" customFormat="1" x14ac:dyDescent="0.25"/>
    <row r="4337" s="94" customFormat="1" x14ac:dyDescent="0.25"/>
    <row r="4338" s="94" customFormat="1" x14ac:dyDescent="0.25"/>
    <row r="4339" s="94" customFormat="1" x14ac:dyDescent="0.25"/>
    <row r="4340" s="94" customFormat="1" x14ac:dyDescent="0.25"/>
    <row r="4341" s="94" customFormat="1" x14ac:dyDescent="0.25"/>
    <row r="4342" s="94" customFormat="1" x14ac:dyDescent="0.25"/>
    <row r="4343" s="94" customFormat="1" x14ac:dyDescent="0.25"/>
    <row r="4344" s="94" customFormat="1" x14ac:dyDescent="0.25"/>
    <row r="4345" s="94" customFormat="1" x14ac:dyDescent="0.25"/>
    <row r="4346" s="94" customFormat="1" x14ac:dyDescent="0.25"/>
    <row r="4347" s="94" customFormat="1" x14ac:dyDescent="0.25"/>
    <row r="4348" s="94" customFormat="1" x14ac:dyDescent="0.25"/>
    <row r="4349" s="94" customFormat="1" x14ac:dyDescent="0.25"/>
    <row r="4350" s="94" customFormat="1" x14ac:dyDescent="0.25"/>
    <row r="4351" s="94" customFormat="1" x14ac:dyDescent="0.25"/>
    <row r="4352" s="94" customFormat="1" x14ac:dyDescent="0.25"/>
    <row r="4353" s="94" customFormat="1" x14ac:dyDescent="0.25"/>
    <row r="4354" s="94" customFormat="1" x14ac:dyDescent="0.25"/>
    <row r="4355" s="94" customFormat="1" x14ac:dyDescent="0.25"/>
    <row r="4356" s="94" customFormat="1" x14ac:dyDescent="0.25"/>
    <row r="4357" s="94" customFormat="1" x14ac:dyDescent="0.25"/>
    <row r="4358" s="94" customFormat="1" x14ac:dyDescent="0.25"/>
    <row r="4359" s="94" customFormat="1" x14ac:dyDescent="0.25"/>
    <row r="4360" s="94" customFormat="1" x14ac:dyDescent="0.25"/>
    <row r="4361" s="94" customFormat="1" x14ac:dyDescent="0.25"/>
    <row r="4362" s="94" customFormat="1" x14ac:dyDescent="0.25"/>
    <row r="4363" s="94" customFormat="1" x14ac:dyDescent="0.25"/>
    <row r="4364" s="94" customFormat="1" x14ac:dyDescent="0.25"/>
    <row r="4365" s="94" customFormat="1" x14ac:dyDescent="0.25"/>
    <row r="4366" s="94" customFormat="1" x14ac:dyDescent="0.25"/>
    <row r="4367" s="94" customFormat="1" x14ac:dyDescent="0.25"/>
    <row r="4368" s="94" customFormat="1" x14ac:dyDescent="0.25"/>
    <row r="4369" s="94" customFormat="1" x14ac:dyDescent="0.25"/>
    <row r="4370" s="94" customFormat="1" x14ac:dyDescent="0.25"/>
    <row r="4371" s="94" customFormat="1" x14ac:dyDescent="0.25"/>
    <row r="4372" s="94" customFormat="1" x14ac:dyDescent="0.25"/>
    <row r="4373" s="94" customFormat="1" x14ac:dyDescent="0.25"/>
    <row r="4374" s="94" customFormat="1" x14ac:dyDescent="0.25"/>
    <row r="4375" s="94" customFormat="1" x14ac:dyDescent="0.25"/>
    <row r="4376" s="94" customFormat="1" x14ac:dyDescent="0.25"/>
    <row r="4377" s="94" customFormat="1" x14ac:dyDescent="0.25"/>
    <row r="4378" s="94" customFormat="1" x14ac:dyDescent="0.25"/>
    <row r="4379" s="94" customFormat="1" x14ac:dyDescent="0.25"/>
    <row r="4380" s="94" customFormat="1" x14ac:dyDescent="0.25"/>
    <row r="4381" s="94" customFormat="1" x14ac:dyDescent="0.25"/>
    <row r="4382" s="94" customFormat="1" x14ac:dyDescent="0.25"/>
    <row r="4383" s="94" customFormat="1" x14ac:dyDescent="0.25"/>
    <row r="4384" s="94" customFormat="1" x14ac:dyDescent="0.25"/>
    <row r="4385" s="94" customFormat="1" x14ac:dyDescent="0.25"/>
    <row r="4386" s="94" customFormat="1" x14ac:dyDescent="0.25"/>
    <row r="4387" s="94" customFormat="1" x14ac:dyDescent="0.25"/>
    <row r="4388" s="94" customFormat="1" x14ac:dyDescent="0.25"/>
    <row r="4389" s="94" customFormat="1" x14ac:dyDescent="0.25"/>
    <row r="4390" s="94" customFormat="1" x14ac:dyDescent="0.25"/>
    <row r="4391" s="94" customFormat="1" x14ac:dyDescent="0.25"/>
    <row r="4392" s="94" customFormat="1" x14ac:dyDescent="0.25"/>
    <row r="4393" s="94" customFormat="1" x14ac:dyDescent="0.25"/>
    <row r="4394" s="94" customFormat="1" x14ac:dyDescent="0.25"/>
    <row r="4395" s="94" customFormat="1" x14ac:dyDescent="0.25"/>
    <row r="4396" s="94" customFormat="1" x14ac:dyDescent="0.25"/>
    <row r="4397" s="94" customFormat="1" x14ac:dyDescent="0.25"/>
    <row r="4398" s="94" customFormat="1" x14ac:dyDescent="0.25"/>
    <row r="4399" s="94" customFormat="1" x14ac:dyDescent="0.25"/>
    <row r="4400" s="94" customFormat="1" x14ac:dyDescent="0.25"/>
    <row r="4401" s="94" customFormat="1" x14ac:dyDescent="0.25"/>
    <row r="4402" s="94" customFormat="1" x14ac:dyDescent="0.25"/>
    <row r="4403" s="94" customFormat="1" x14ac:dyDescent="0.25"/>
    <row r="4404" s="94" customFormat="1" x14ac:dyDescent="0.25"/>
    <row r="4405" s="94" customFormat="1" x14ac:dyDescent="0.25"/>
    <row r="4406" s="94" customFormat="1" x14ac:dyDescent="0.25"/>
    <row r="4407" s="94" customFormat="1" x14ac:dyDescent="0.25"/>
    <row r="4408" s="94" customFormat="1" x14ac:dyDescent="0.25"/>
    <row r="4409" s="94" customFormat="1" x14ac:dyDescent="0.25"/>
    <row r="4410" s="94" customFormat="1" x14ac:dyDescent="0.25"/>
    <row r="4411" s="94" customFormat="1" x14ac:dyDescent="0.25"/>
    <row r="4412" s="94" customFormat="1" x14ac:dyDescent="0.25"/>
    <row r="4413" s="94" customFormat="1" x14ac:dyDescent="0.25"/>
    <row r="4414" s="94" customFormat="1" x14ac:dyDescent="0.25"/>
    <row r="4415" s="94" customFormat="1" x14ac:dyDescent="0.25"/>
    <row r="4416" s="94" customFormat="1" x14ac:dyDescent="0.25"/>
    <row r="4417" s="94" customFormat="1" x14ac:dyDescent="0.25"/>
    <row r="4418" s="94" customFormat="1" x14ac:dyDescent="0.25"/>
    <row r="4419" s="94" customFormat="1" x14ac:dyDescent="0.25"/>
    <row r="4420" s="94" customFormat="1" x14ac:dyDescent="0.25"/>
    <row r="4421" s="94" customFormat="1" x14ac:dyDescent="0.25"/>
    <row r="4422" s="94" customFormat="1" x14ac:dyDescent="0.25"/>
    <row r="4423" s="94" customFormat="1" x14ac:dyDescent="0.25"/>
    <row r="4424" s="94" customFormat="1" x14ac:dyDescent="0.25"/>
    <row r="4425" s="94" customFormat="1" x14ac:dyDescent="0.25"/>
    <row r="4426" s="94" customFormat="1" x14ac:dyDescent="0.25"/>
    <row r="4427" s="94" customFormat="1" x14ac:dyDescent="0.25"/>
    <row r="4428" s="94" customFormat="1" x14ac:dyDescent="0.25"/>
    <row r="4429" s="94" customFormat="1" x14ac:dyDescent="0.25"/>
    <row r="4430" s="94" customFormat="1" x14ac:dyDescent="0.25"/>
    <row r="4431" s="94" customFormat="1" x14ac:dyDescent="0.25"/>
    <row r="4432" s="94" customFormat="1" x14ac:dyDescent="0.25"/>
    <row r="4433" s="94" customFormat="1" x14ac:dyDescent="0.25"/>
    <row r="4434" s="94" customFormat="1" x14ac:dyDescent="0.25"/>
    <row r="4435" s="94" customFormat="1" x14ac:dyDescent="0.25"/>
    <row r="4436" s="94" customFormat="1" x14ac:dyDescent="0.25"/>
    <row r="4437" s="94" customFormat="1" x14ac:dyDescent="0.25"/>
    <row r="4438" s="94" customFormat="1" x14ac:dyDescent="0.25"/>
    <row r="4439" s="94" customFormat="1" x14ac:dyDescent="0.25"/>
    <row r="4440" s="94" customFormat="1" x14ac:dyDescent="0.25"/>
    <row r="4441" s="94" customFormat="1" x14ac:dyDescent="0.25"/>
    <row r="4442" s="94" customFormat="1" x14ac:dyDescent="0.25"/>
    <row r="4443" s="94" customFormat="1" x14ac:dyDescent="0.25"/>
    <row r="4444" s="94" customFormat="1" x14ac:dyDescent="0.25"/>
    <row r="4445" s="94" customFormat="1" x14ac:dyDescent="0.25"/>
    <row r="4446" s="94" customFormat="1" x14ac:dyDescent="0.25"/>
    <row r="4447" s="94" customFormat="1" x14ac:dyDescent="0.25"/>
    <row r="4448" s="94" customFormat="1" x14ac:dyDescent="0.25"/>
    <row r="4449" s="94" customFormat="1" x14ac:dyDescent="0.25"/>
    <row r="4450" s="94" customFormat="1" x14ac:dyDescent="0.25"/>
    <row r="4451" s="94" customFormat="1" x14ac:dyDescent="0.25"/>
    <row r="4452" s="94" customFormat="1" x14ac:dyDescent="0.25"/>
    <row r="4453" s="94" customFormat="1" x14ac:dyDescent="0.25"/>
    <row r="4454" s="94" customFormat="1" x14ac:dyDescent="0.25"/>
    <row r="4455" s="94" customFormat="1" x14ac:dyDescent="0.25"/>
    <row r="4456" s="94" customFormat="1" x14ac:dyDescent="0.25"/>
    <row r="4457" s="94" customFormat="1" x14ac:dyDescent="0.25"/>
    <row r="4458" s="94" customFormat="1" x14ac:dyDescent="0.25"/>
    <row r="4459" s="94" customFormat="1" x14ac:dyDescent="0.25"/>
    <row r="4460" s="94" customFormat="1" x14ac:dyDescent="0.25"/>
    <row r="4461" s="94" customFormat="1" x14ac:dyDescent="0.25"/>
    <row r="4462" s="94" customFormat="1" x14ac:dyDescent="0.25"/>
    <row r="4463" s="94" customFormat="1" x14ac:dyDescent="0.25"/>
    <row r="4464" s="94" customFormat="1" x14ac:dyDescent="0.25"/>
    <row r="4465" s="94" customFormat="1" x14ac:dyDescent="0.25"/>
    <row r="4466" s="94" customFormat="1" x14ac:dyDescent="0.25"/>
    <row r="4467" s="94" customFormat="1" x14ac:dyDescent="0.25"/>
    <row r="4468" s="94" customFormat="1" x14ac:dyDescent="0.25"/>
    <row r="4469" s="94" customFormat="1" x14ac:dyDescent="0.25"/>
    <row r="4470" s="94" customFormat="1" x14ac:dyDescent="0.25"/>
    <row r="4471" s="94" customFormat="1" x14ac:dyDescent="0.25"/>
    <row r="4472" s="94" customFormat="1" x14ac:dyDescent="0.25"/>
    <row r="4473" s="94" customFormat="1" x14ac:dyDescent="0.25"/>
    <row r="4474" s="94" customFormat="1" x14ac:dyDescent="0.25"/>
    <row r="4475" s="94" customFormat="1" x14ac:dyDescent="0.25"/>
    <row r="4476" s="94" customFormat="1" x14ac:dyDescent="0.25"/>
    <row r="4477" s="94" customFormat="1" x14ac:dyDescent="0.25"/>
    <row r="4478" s="94" customFormat="1" x14ac:dyDescent="0.25"/>
    <row r="4479" s="94" customFormat="1" x14ac:dyDescent="0.25"/>
    <row r="4480" s="94" customFormat="1" x14ac:dyDescent="0.25"/>
    <row r="4481" s="94" customFormat="1" x14ac:dyDescent="0.25"/>
    <row r="4482" s="94" customFormat="1" x14ac:dyDescent="0.25"/>
    <row r="4483" s="94" customFormat="1" x14ac:dyDescent="0.25"/>
    <row r="4484" s="94" customFormat="1" x14ac:dyDescent="0.25"/>
    <row r="4485" s="94" customFormat="1" x14ac:dyDescent="0.25"/>
    <row r="4486" s="94" customFormat="1" x14ac:dyDescent="0.25"/>
    <row r="4487" s="94" customFormat="1" x14ac:dyDescent="0.25"/>
    <row r="4488" s="94" customFormat="1" x14ac:dyDescent="0.25"/>
    <row r="4489" s="94" customFormat="1" x14ac:dyDescent="0.25"/>
    <row r="4490" s="94" customFormat="1" x14ac:dyDescent="0.25"/>
    <row r="4491" s="94" customFormat="1" x14ac:dyDescent="0.25"/>
    <row r="4492" s="94" customFormat="1" x14ac:dyDescent="0.25"/>
    <row r="4493" s="94" customFormat="1" x14ac:dyDescent="0.25"/>
    <row r="4494" s="94" customFormat="1" x14ac:dyDescent="0.25"/>
    <row r="4495" s="94" customFormat="1" x14ac:dyDescent="0.25"/>
    <row r="4496" s="94" customFormat="1" x14ac:dyDescent="0.25"/>
    <row r="4497" s="94" customFormat="1" x14ac:dyDescent="0.25"/>
    <row r="4498" s="94" customFormat="1" x14ac:dyDescent="0.25"/>
    <row r="4499" s="94" customFormat="1" x14ac:dyDescent="0.25"/>
    <row r="4500" s="94" customFormat="1" x14ac:dyDescent="0.25"/>
    <row r="4501" s="94" customFormat="1" x14ac:dyDescent="0.25"/>
    <row r="4502" s="94" customFormat="1" x14ac:dyDescent="0.25"/>
    <row r="4503" s="94" customFormat="1" x14ac:dyDescent="0.25"/>
    <row r="4504" s="94" customFormat="1" x14ac:dyDescent="0.25"/>
    <row r="4505" s="94" customFormat="1" x14ac:dyDescent="0.25"/>
    <row r="4506" s="94" customFormat="1" x14ac:dyDescent="0.25"/>
    <row r="4507" s="94" customFormat="1" x14ac:dyDescent="0.25"/>
    <row r="4508" s="94" customFormat="1" x14ac:dyDescent="0.25"/>
    <row r="4509" s="94" customFormat="1" x14ac:dyDescent="0.25"/>
    <row r="4510" s="94" customFormat="1" x14ac:dyDescent="0.25"/>
    <row r="4511" s="94" customFormat="1" x14ac:dyDescent="0.25"/>
    <row r="4512" s="94" customFormat="1" x14ac:dyDescent="0.25"/>
    <row r="4513" s="94" customFormat="1" x14ac:dyDescent="0.25"/>
    <row r="4514" s="94" customFormat="1" x14ac:dyDescent="0.25"/>
    <row r="4515" s="94" customFormat="1" x14ac:dyDescent="0.25"/>
    <row r="4516" s="94" customFormat="1" x14ac:dyDescent="0.25"/>
    <row r="4517" s="94" customFormat="1" x14ac:dyDescent="0.25"/>
    <row r="4518" s="94" customFormat="1" x14ac:dyDescent="0.25"/>
    <row r="4519" s="94" customFormat="1" x14ac:dyDescent="0.25"/>
    <row r="4520" s="94" customFormat="1" x14ac:dyDescent="0.25"/>
    <row r="4521" s="94" customFormat="1" x14ac:dyDescent="0.25"/>
    <row r="4522" s="94" customFormat="1" x14ac:dyDescent="0.25"/>
    <row r="4523" s="94" customFormat="1" x14ac:dyDescent="0.25"/>
    <row r="4524" s="94" customFormat="1" x14ac:dyDescent="0.25"/>
    <row r="4525" s="94" customFormat="1" x14ac:dyDescent="0.25"/>
    <row r="4526" s="94" customFormat="1" x14ac:dyDescent="0.25"/>
    <row r="4527" s="94" customFormat="1" x14ac:dyDescent="0.25"/>
    <row r="4528" s="94" customFormat="1" x14ac:dyDescent="0.25"/>
    <row r="4529" s="94" customFormat="1" x14ac:dyDescent="0.25"/>
    <row r="4530" s="94" customFormat="1" x14ac:dyDescent="0.25"/>
    <row r="4531" s="94" customFormat="1" x14ac:dyDescent="0.25"/>
    <row r="4532" s="94" customFormat="1" x14ac:dyDescent="0.25"/>
    <row r="4533" s="94" customFormat="1" x14ac:dyDescent="0.25"/>
    <row r="4534" s="94" customFormat="1" x14ac:dyDescent="0.25"/>
    <row r="4535" s="94" customFormat="1" x14ac:dyDescent="0.25"/>
    <row r="4536" s="94" customFormat="1" x14ac:dyDescent="0.25"/>
    <row r="4537" s="94" customFormat="1" x14ac:dyDescent="0.25"/>
    <row r="4538" s="94" customFormat="1" x14ac:dyDescent="0.25"/>
    <row r="4539" s="94" customFormat="1" x14ac:dyDescent="0.25"/>
    <row r="4540" s="94" customFormat="1" x14ac:dyDescent="0.25"/>
    <row r="4541" s="94" customFormat="1" x14ac:dyDescent="0.25"/>
    <row r="4542" s="94" customFormat="1" x14ac:dyDescent="0.25"/>
    <row r="4543" s="94" customFormat="1" x14ac:dyDescent="0.25"/>
    <row r="4544" s="94" customFormat="1" x14ac:dyDescent="0.25"/>
    <row r="4545" s="94" customFormat="1" x14ac:dyDescent="0.25"/>
    <row r="4546" s="94" customFormat="1" x14ac:dyDescent="0.25"/>
    <row r="4547" s="94" customFormat="1" x14ac:dyDescent="0.25"/>
    <row r="4548" s="94" customFormat="1" x14ac:dyDescent="0.25"/>
    <row r="4549" s="94" customFormat="1" x14ac:dyDescent="0.25"/>
    <row r="4550" s="94" customFormat="1" x14ac:dyDescent="0.25"/>
    <row r="4551" s="94" customFormat="1" x14ac:dyDescent="0.25"/>
    <row r="4552" s="94" customFormat="1" x14ac:dyDescent="0.25"/>
    <row r="4553" s="94" customFormat="1" x14ac:dyDescent="0.25"/>
    <row r="4554" s="94" customFormat="1" x14ac:dyDescent="0.25"/>
    <row r="4555" s="94" customFormat="1" x14ac:dyDescent="0.25"/>
    <row r="4556" s="94" customFormat="1" x14ac:dyDescent="0.25"/>
    <row r="4557" s="94" customFormat="1" x14ac:dyDescent="0.25"/>
    <row r="4558" s="94" customFormat="1" x14ac:dyDescent="0.25"/>
    <row r="4559" s="94" customFormat="1" x14ac:dyDescent="0.25"/>
    <row r="4560" s="94" customFormat="1" x14ac:dyDescent="0.25"/>
    <row r="4561" s="94" customFormat="1" x14ac:dyDescent="0.25"/>
    <row r="4562" s="94" customFormat="1" x14ac:dyDescent="0.25"/>
    <row r="4563" s="94" customFormat="1" x14ac:dyDescent="0.25"/>
    <row r="4564" s="94" customFormat="1" x14ac:dyDescent="0.25"/>
    <row r="4565" s="94" customFormat="1" x14ac:dyDescent="0.25"/>
    <row r="4566" s="94" customFormat="1" x14ac:dyDescent="0.25"/>
    <row r="4567" s="94" customFormat="1" x14ac:dyDescent="0.25"/>
    <row r="4568" s="94" customFormat="1" x14ac:dyDescent="0.25"/>
    <row r="4569" s="94" customFormat="1" x14ac:dyDescent="0.25"/>
    <row r="4570" s="94" customFormat="1" x14ac:dyDescent="0.25"/>
    <row r="4571" s="94" customFormat="1" x14ac:dyDescent="0.25"/>
    <row r="4572" s="94" customFormat="1" x14ac:dyDescent="0.25"/>
    <row r="4573" s="94" customFormat="1" x14ac:dyDescent="0.25"/>
    <row r="4574" s="94" customFormat="1" x14ac:dyDescent="0.25"/>
    <row r="4575" s="94" customFormat="1" x14ac:dyDescent="0.25"/>
    <row r="4576" s="94" customFormat="1" x14ac:dyDescent="0.25"/>
    <row r="4577" s="94" customFormat="1" x14ac:dyDescent="0.25"/>
    <row r="4578" s="94" customFormat="1" x14ac:dyDescent="0.25"/>
    <row r="4579" s="94" customFormat="1" x14ac:dyDescent="0.25"/>
    <row r="4580" s="94" customFormat="1" x14ac:dyDescent="0.25"/>
    <row r="4581" s="94" customFormat="1" x14ac:dyDescent="0.25"/>
    <row r="4582" s="94" customFormat="1" x14ac:dyDescent="0.25"/>
    <row r="4583" s="94" customFormat="1" x14ac:dyDescent="0.25"/>
    <row r="4584" s="94" customFormat="1" x14ac:dyDescent="0.25"/>
    <row r="4585" s="94" customFormat="1" x14ac:dyDescent="0.25"/>
    <row r="4586" s="94" customFormat="1" x14ac:dyDescent="0.25"/>
    <row r="4587" s="94" customFormat="1" x14ac:dyDescent="0.25"/>
    <row r="4588" s="94" customFormat="1" x14ac:dyDescent="0.25"/>
    <row r="4589" s="94" customFormat="1" x14ac:dyDescent="0.25"/>
    <row r="4590" s="94" customFormat="1" x14ac:dyDescent="0.25"/>
    <row r="4591" s="94" customFormat="1" x14ac:dyDescent="0.25"/>
    <row r="4592" s="94" customFormat="1" x14ac:dyDescent="0.25"/>
    <row r="4593" s="94" customFormat="1" x14ac:dyDescent="0.25"/>
    <row r="4594" s="94" customFormat="1" x14ac:dyDescent="0.25"/>
    <row r="4595" s="94" customFormat="1" x14ac:dyDescent="0.25"/>
    <row r="4596" s="94" customFormat="1" x14ac:dyDescent="0.25"/>
    <row r="4597" s="94" customFormat="1" x14ac:dyDescent="0.25"/>
    <row r="4598" s="94" customFormat="1" x14ac:dyDescent="0.25"/>
    <row r="4599" s="94" customFormat="1" x14ac:dyDescent="0.25"/>
    <row r="4600" s="94" customFormat="1" x14ac:dyDescent="0.25"/>
    <row r="4601" s="94" customFormat="1" x14ac:dyDescent="0.25"/>
    <row r="4602" s="94" customFormat="1" x14ac:dyDescent="0.25"/>
    <row r="4603" s="94" customFormat="1" x14ac:dyDescent="0.25"/>
    <row r="4604" s="94" customFormat="1" x14ac:dyDescent="0.25"/>
    <row r="4605" s="94" customFormat="1" x14ac:dyDescent="0.25"/>
    <row r="4606" s="94" customFormat="1" x14ac:dyDescent="0.25"/>
    <row r="4607" s="94" customFormat="1" x14ac:dyDescent="0.25"/>
    <row r="4608" s="94" customFormat="1" x14ac:dyDescent="0.25"/>
    <row r="4609" s="94" customFormat="1" x14ac:dyDescent="0.25"/>
    <row r="4610" s="94" customFormat="1" x14ac:dyDescent="0.25"/>
    <row r="4611" s="94" customFormat="1" x14ac:dyDescent="0.25"/>
    <row r="4612" s="94" customFormat="1" x14ac:dyDescent="0.25"/>
    <row r="4613" s="94" customFormat="1" x14ac:dyDescent="0.25"/>
    <row r="4614" s="94" customFormat="1" x14ac:dyDescent="0.25"/>
    <row r="4615" s="94" customFormat="1" x14ac:dyDescent="0.25"/>
    <row r="4616" s="94" customFormat="1" x14ac:dyDescent="0.25"/>
    <row r="4617" s="94" customFormat="1" x14ac:dyDescent="0.25"/>
    <row r="4618" s="94" customFormat="1" x14ac:dyDescent="0.25"/>
    <row r="4619" s="94" customFormat="1" x14ac:dyDescent="0.25"/>
    <row r="4620" s="94" customFormat="1" x14ac:dyDescent="0.25"/>
    <row r="4621" s="94" customFormat="1" x14ac:dyDescent="0.25"/>
    <row r="4622" s="94" customFormat="1" x14ac:dyDescent="0.25"/>
    <row r="4623" s="94" customFormat="1" x14ac:dyDescent="0.25"/>
    <row r="4624" s="94" customFormat="1" x14ac:dyDescent="0.25"/>
    <row r="4625" s="94" customFormat="1" x14ac:dyDescent="0.25"/>
    <row r="4626" s="94" customFormat="1" x14ac:dyDescent="0.25"/>
    <row r="4627" s="94" customFormat="1" x14ac:dyDescent="0.25"/>
    <row r="4628" s="94" customFormat="1" x14ac:dyDescent="0.25"/>
    <row r="4629" s="94" customFormat="1" x14ac:dyDescent="0.25"/>
    <row r="4630" s="94" customFormat="1" x14ac:dyDescent="0.25"/>
    <row r="4631" s="94" customFormat="1" x14ac:dyDescent="0.25"/>
    <row r="4632" s="94" customFormat="1" x14ac:dyDescent="0.25"/>
    <row r="4633" s="94" customFormat="1" x14ac:dyDescent="0.25"/>
    <row r="4634" s="94" customFormat="1" x14ac:dyDescent="0.25"/>
    <row r="4635" s="94" customFormat="1" x14ac:dyDescent="0.25"/>
    <row r="4636" s="94" customFormat="1" x14ac:dyDescent="0.25"/>
    <row r="4637" s="94" customFormat="1" x14ac:dyDescent="0.25"/>
    <row r="4638" s="94" customFormat="1" x14ac:dyDescent="0.25"/>
    <row r="4639" s="94" customFormat="1" x14ac:dyDescent="0.25"/>
    <row r="4640" s="94" customFormat="1" x14ac:dyDescent="0.25"/>
    <row r="4641" s="94" customFormat="1" x14ac:dyDescent="0.25"/>
    <row r="4642" s="94" customFormat="1" x14ac:dyDescent="0.25"/>
    <row r="4643" s="94" customFormat="1" x14ac:dyDescent="0.25"/>
    <row r="4644" s="94" customFormat="1" x14ac:dyDescent="0.25"/>
    <row r="4645" s="94" customFormat="1" x14ac:dyDescent="0.25"/>
    <row r="4646" s="94" customFormat="1" x14ac:dyDescent="0.25"/>
    <row r="4647" s="94" customFormat="1" x14ac:dyDescent="0.25"/>
    <row r="4648" s="94" customFormat="1" x14ac:dyDescent="0.25"/>
    <row r="4649" s="94" customFormat="1" x14ac:dyDescent="0.25"/>
    <row r="4650" s="94" customFormat="1" x14ac:dyDescent="0.25"/>
    <row r="4651" s="94" customFormat="1" x14ac:dyDescent="0.25"/>
    <row r="4652" s="94" customFormat="1" x14ac:dyDescent="0.25"/>
    <row r="4653" s="94" customFormat="1" x14ac:dyDescent="0.25"/>
    <row r="4654" s="94" customFormat="1" x14ac:dyDescent="0.25"/>
    <row r="4655" s="94" customFormat="1" x14ac:dyDescent="0.25"/>
    <row r="4656" s="94" customFormat="1" x14ac:dyDescent="0.25"/>
    <row r="4657" s="94" customFormat="1" x14ac:dyDescent="0.25"/>
    <row r="4658" s="94" customFormat="1" x14ac:dyDescent="0.25"/>
    <row r="4659" s="94" customFormat="1" x14ac:dyDescent="0.25"/>
    <row r="4660" s="94" customFormat="1" x14ac:dyDescent="0.25"/>
    <row r="4661" s="94" customFormat="1" x14ac:dyDescent="0.25"/>
    <row r="4662" s="94" customFormat="1" x14ac:dyDescent="0.25"/>
    <row r="4663" s="94" customFormat="1" x14ac:dyDescent="0.25"/>
    <row r="4664" s="94" customFormat="1" x14ac:dyDescent="0.25"/>
    <row r="4665" s="94" customFormat="1" x14ac:dyDescent="0.25"/>
    <row r="4666" s="94" customFormat="1" x14ac:dyDescent="0.25"/>
    <row r="4667" s="94" customFormat="1" x14ac:dyDescent="0.25"/>
    <row r="4668" s="94" customFormat="1" x14ac:dyDescent="0.25"/>
    <row r="4669" s="94" customFormat="1" x14ac:dyDescent="0.25"/>
    <row r="4670" s="94" customFormat="1" x14ac:dyDescent="0.25"/>
    <row r="4671" s="94" customFormat="1" x14ac:dyDescent="0.25"/>
    <row r="4672" s="94" customFormat="1" x14ac:dyDescent="0.25"/>
    <row r="4673" s="94" customFormat="1" x14ac:dyDescent="0.25"/>
    <row r="4674" s="94" customFormat="1" x14ac:dyDescent="0.25"/>
    <row r="4675" s="94" customFormat="1" x14ac:dyDescent="0.25"/>
    <row r="4676" s="94" customFormat="1" x14ac:dyDescent="0.25"/>
    <row r="4677" s="94" customFormat="1" x14ac:dyDescent="0.25"/>
    <row r="4678" s="94" customFormat="1" x14ac:dyDescent="0.25"/>
    <row r="4679" s="94" customFormat="1" x14ac:dyDescent="0.25"/>
    <row r="4680" s="94" customFormat="1" x14ac:dyDescent="0.25"/>
    <row r="4681" s="94" customFormat="1" x14ac:dyDescent="0.25"/>
    <row r="4682" s="94" customFormat="1" x14ac:dyDescent="0.25"/>
    <row r="4683" s="94" customFormat="1" x14ac:dyDescent="0.25"/>
    <row r="4684" s="94" customFormat="1" x14ac:dyDescent="0.25"/>
    <row r="4685" s="94" customFormat="1" x14ac:dyDescent="0.25"/>
    <row r="4686" s="94" customFormat="1" x14ac:dyDescent="0.25"/>
    <row r="4687" s="94" customFormat="1" x14ac:dyDescent="0.25"/>
    <row r="4688" s="94" customFormat="1" x14ac:dyDescent="0.25"/>
    <row r="4689" s="94" customFormat="1" x14ac:dyDescent="0.25"/>
    <row r="4690" s="94" customFormat="1" x14ac:dyDescent="0.25"/>
    <row r="4691" s="94" customFormat="1" x14ac:dyDescent="0.25"/>
    <row r="4692" s="94" customFormat="1" x14ac:dyDescent="0.25"/>
    <row r="4693" s="94" customFormat="1" x14ac:dyDescent="0.25"/>
    <row r="4694" s="94" customFormat="1" x14ac:dyDescent="0.25"/>
    <row r="4695" s="94" customFormat="1" x14ac:dyDescent="0.25"/>
    <row r="4696" s="94" customFormat="1" x14ac:dyDescent="0.25"/>
    <row r="4697" s="94" customFormat="1" x14ac:dyDescent="0.25"/>
    <row r="4698" s="94" customFormat="1" x14ac:dyDescent="0.25"/>
    <row r="4699" s="94" customFormat="1" x14ac:dyDescent="0.25"/>
    <row r="4700" s="94" customFormat="1" x14ac:dyDescent="0.25"/>
    <row r="4701" s="94" customFormat="1" x14ac:dyDescent="0.25"/>
    <row r="4702" s="94" customFormat="1" x14ac:dyDescent="0.25"/>
    <row r="4703" s="94" customFormat="1" x14ac:dyDescent="0.25"/>
    <row r="4704" s="94" customFormat="1" x14ac:dyDescent="0.25"/>
    <row r="4705" s="94" customFormat="1" x14ac:dyDescent="0.25"/>
    <row r="4706" s="94" customFormat="1" x14ac:dyDescent="0.25"/>
    <row r="4707" s="94" customFormat="1" x14ac:dyDescent="0.25"/>
    <row r="4708" s="94" customFormat="1" x14ac:dyDescent="0.25"/>
    <row r="4709" s="94" customFormat="1" x14ac:dyDescent="0.25"/>
    <row r="4710" s="94" customFormat="1" x14ac:dyDescent="0.25"/>
    <row r="4711" s="94" customFormat="1" x14ac:dyDescent="0.25"/>
    <row r="4712" s="94" customFormat="1" x14ac:dyDescent="0.25"/>
    <row r="4713" s="94" customFormat="1" x14ac:dyDescent="0.25"/>
    <row r="4714" s="94" customFormat="1" x14ac:dyDescent="0.25"/>
    <row r="4715" s="94" customFormat="1" x14ac:dyDescent="0.25"/>
    <row r="4716" s="94" customFormat="1" x14ac:dyDescent="0.25"/>
    <row r="4717" s="94" customFormat="1" x14ac:dyDescent="0.25"/>
    <row r="4718" s="94" customFormat="1" x14ac:dyDescent="0.25"/>
    <row r="4719" s="94" customFormat="1" x14ac:dyDescent="0.25"/>
    <row r="4720" s="94" customFormat="1" x14ac:dyDescent="0.25"/>
    <row r="4721" s="94" customFormat="1" x14ac:dyDescent="0.25"/>
    <row r="4722" s="94" customFormat="1" x14ac:dyDescent="0.25"/>
    <row r="4723" s="94" customFormat="1" x14ac:dyDescent="0.25"/>
    <row r="4724" s="94" customFormat="1" x14ac:dyDescent="0.25"/>
    <row r="4725" s="94" customFormat="1" x14ac:dyDescent="0.25"/>
    <row r="4726" s="94" customFormat="1" x14ac:dyDescent="0.25"/>
    <row r="4727" s="94" customFormat="1" x14ac:dyDescent="0.25"/>
    <row r="4728" s="94" customFormat="1" x14ac:dyDescent="0.25"/>
    <row r="4729" s="94" customFormat="1" x14ac:dyDescent="0.25"/>
    <row r="4730" s="94" customFormat="1" x14ac:dyDescent="0.25"/>
    <row r="4731" s="94" customFormat="1" x14ac:dyDescent="0.25"/>
    <row r="4732" s="94" customFormat="1" x14ac:dyDescent="0.25"/>
    <row r="4733" s="94" customFormat="1" x14ac:dyDescent="0.25"/>
    <row r="4734" s="94" customFormat="1" x14ac:dyDescent="0.25"/>
    <row r="4735" s="94" customFormat="1" x14ac:dyDescent="0.25"/>
    <row r="4736" s="94" customFormat="1" x14ac:dyDescent="0.25"/>
    <row r="4737" s="94" customFormat="1" x14ac:dyDescent="0.25"/>
    <row r="4738" s="94" customFormat="1" x14ac:dyDescent="0.25"/>
    <row r="4739" s="94" customFormat="1" x14ac:dyDescent="0.25"/>
    <row r="4740" s="94" customFormat="1" x14ac:dyDescent="0.25"/>
    <row r="4741" s="94" customFormat="1" x14ac:dyDescent="0.25"/>
    <row r="4742" s="94" customFormat="1" x14ac:dyDescent="0.25"/>
    <row r="4743" s="94" customFormat="1" x14ac:dyDescent="0.25"/>
    <row r="4744" s="94" customFormat="1" x14ac:dyDescent="0.25"/>
    <row r="4745" s="94" customFormat="1" x14ac:dyDescent="0.25"/>
    <row r="4746" s="94" customFormat="1" x14ac:dyDescent="0.25"/>
    <row r="4747" s="94" customFormat="1" x14ac:dyDescent="0.25"/>
    <row r="4748" s="94" customFormat="1" x14ac:dyDescent="0.25"/>
    <row r="4749" s="94" customFormat="1" x14ac:dyDescent="0.25"/>
    <row r="4750" s="94" customFormat="1" x14ac:dyDescent="0.25"/>
    <row r="4751" s="94" customFormat="1" x14ac:dyDescent="0.25"/>
    <row r="4752" s="94" customFormat="1" x14ac:dyDescent="0.25"/>
    <row r="4753" s="94" customFormat="1" x14ac:dyDescent="0.25"/>
    <row r="4754" s="94" customFormat="1" x14ac:dyDescent="0.25"/>
    <row r="4755" s="94" customFormat="1" x14ac:dyDescent="0.25"/>
    <row r="4756" s="94" customFormat="1" x14ac:dyDescent="0.25"/>
    <row r="4757" s="94" customFormat="1" x14ac:dyDescent="0.25"/>
    <row r="4758" s="94" customFormat="1" x14ac:dyDescent="0.25"/>
    <row r="4759" s="94" customFormat="1" x14ac:dyDescent="0.25"/>
    <row r="4760" s="94" customFormat="1" x14ac:dyDescent="0.25"/>
    <row r="4761" s="94" customFormat="1" x14ac:dyDescent="0.25"/>
    <row r="4762" s="94" customFormat="1" x14ac:dyDescent="0.25"/>
    <row r="4763" s="94" customFormat="1" x14ac:dyDescent="0.25"/>
    <row r="4764" s="94" customFormat="1" x14ac:dyDescent="0.25"/>
    <row r="4765" s="94" customFormat="1" x14ac:dyDescent="0.25"/>
    <row r="4766" s="94" customFormat="1" x14ac:dyDescent="0.25"/>
    <row r="4767" s="94" customFormat="1" x14ac:dyDescent="0.25"/>
    <row r="4768" s="94" customFormat="1" x14ac:dyDescent="0.25"/>
    <row r="4769" s="94" customFormat="1" x14ac:dyDescent="0.25"/>
    <row r="4770" s="94" customFormat="1" x14ac:dyDescent="0.25"/>
    <row r="4771" s="94" customFormat="1" x14ac:dyDescent="0.25"/>
    <row r="4772" s="94" customFormat="1" x14ac:dyDescent="0.25"/>
    <row r="4773" s="94" customFormat="1" x14ac:dyDescent="0.25"/>
    <row r="4774" s="94" customFormat="1" x14ac:dyDescent="0.25"/>
    <row r="4775" s="94" customFormat="1" x14ac:dyDescent="0.25"/>
    <row r="4776" s="94" customFormat="1" x14ac:dyDescent="0.25"/>
    <row r="4777" s="94" customFormat="1" x14ac:dyDescent="0.25"/>
    <row r="4778" s="94" customFormat="1" x14ac:dyDescent="0.25"/>
    <row r="4779" s="94" customFormat="1" x14ac:dyDescent="0.25"/>
    <row r="4780" s="94" customFormat="1" x14ac:dyDescent="0.25"/>
    <row r="4781" s="94" customFormat="1" x14ac:dyDescent="0.25"/>
    <row r="4782" s="94" customFormat="1" x14ac:dyDescent="0.25"/>
    <row r="4783" s="94" customFormat="1" x14ac:dyDescent="0.25"/>
    <row r="4784" s="94" customFormat="1" x14ac:dyDescent="0.25"/>
    <row r="4785" s="94" customFormat="1" x14ac:dyDescent="0.25"/>
    <row r="4786" s="94" customFormat="1" x14ac:dyDescent="0.25"/>
    <row r="4787" s="94" customFormat="1" x14ac:dyDescent="0.25"/>
    <row r="4788" s="94" customFormat="1" x14ac:dyDescent="0.25"/>
    <row r="4789" s="94" customFormat="1" x14ac:dyDescent="0.25"/>
    <row r="4790" s="94" customFormat="1" x14ac:dyDescent="0.25"/>
    <row r="4791" s="94" customFormat="1" x14ac:dyDescent="0.25"/>
    <row r="4792" s="94" customFormat="1" x14ac:dyDescent="0.25"/>
    <row r="4793" s="94" customFormat="1" x14ac:dyDescent="0.25"/>
    <row r="4794" s="94" customFormat="1" x14ac:dyDescent="0.25"/>
    <row r="4795" s="94" customFormat="1" x14ac:dyDescent="0.25"/>
    <row r="4796" s="94" customFormat="1" x14ac:dyDescent="0.25"/>
    <row r="4797" s="94" customFormat="1" x14ac:dyDescent="0.25"/>
    <row r="4798" s="94" customFormat="1" x14ac:dyDescent="0.25"/>
    <row r="4799" s="94" customFormat="1" x14ac:dyDescent="0.25"/>
    <row r="4800" s="94" customFormat="1" x14ac:dyDescent="0.25"/>
    <row r="4801" s="94" customFormat="1" x14ac:dyDescent="0.25"/>
    <row r="4802" s="94" customFormat="1" x14ac:dyDescent="0.25"/>
    <row r="4803" s="94" customFormat="1" x14ac:dyDescent="0.25"/>
    <row r="4804" s="94" customFormat="1" x14ac:dyDescent="0.25"/>
    <row r="4805" s="94" customFormat="1" x14ac:dyDescent="0.25"/>
    <row r="4806" s="94" customFormat="1" x14ac:dyDescent="0.25"/>
    <row r="4807" s="94" customFormat="1" x14ac:dyDescent="0.25"/>
    <row r="4808" s="94" customFormat="1" x14ac:dyDescent="0.25"/>
    <row r="4809" s="94" customFormat="1" x14ac:dyDescent="0.25"/>
    <row r="4810" s="94" customFormat="1" x14ac:dyDescent="0.25"/>
    <row r="4811" s="94" customFormat="1" x14ac:dyDescent="0.25"/>
    <row r="4812" s="94" customFormat="1" x14ac:dyDescent="0.25"/>
    <row r="4813" s="94" customFormat="1" x14ac:dyDescent="0.25"/>
    <row r="4814" s="94" customFormat="1" x14ac:dyDescent="0.25"/>
    <row r="4815" s="94" customFormat="1" x14ac:dyDescent="0.25"/>
    <row r="4816" s="94" customFormat="1" x14ac:dyDescent="0.25"/>
    <row r="4817" s="94" customFormat="1" x14ac:dyDescent="0.25"/>
    <row r="4818" s="94" customFormat="1" x14ac:dyDescent="0.25"/>
    <row r="4819" s="94" customFormat="1" x14ac:dyDescent="0.25"/>
    <row r="4820" s="94" customFormat="1" x14ac:dyDescent="0.25"/>
    <row r="4821" s="94" customFormat="1" x14ac:dyDescent="0.25"/>
    <row r="4822" s="94" customFormat="1" x14ac:dyDescent="0.25"/>
    <row r="4823" s="94" customFormat="1" x14ac:dyDescent="0.25"/>
    <row r="4824" s="94" customFormat="1" x14ac:dyDescent="0.25"/>
    <row r="4825" s="94" customFormat="1" x14ac:dyDescent="0.25"/>
    <row r="4826" s="94" customFormat="1" x14ac:dyDescent="0.25"/>
    <row r="4827" s="94" customFormat="1" x14ac:dyDescent="0.25"/>
    <row r="4828" s="94" customFormat="1" x14ac:dyDescent="0.25"/>
    <row r="4829" s="94" customFormat="1" x14ac:dyDescent="0.25"/>
    <row r="4830" s="94" customFormat="1" x14ac:dyDescent="0.25"/>
    <row r="4831" s="94" customFormat="1" x14ac:dyDescent="0.25"/>
    <row r="4832" s="94" customFormat="1" x14ac:dyDescent="0.25"/>
    <row r="4833" s="94" customFormat="1" x14ac:dyDescent="0.25"/>
    <row r="4834" s="94" customFormat="1" x14ac:dyDescent="0.25"/>
    <row r="4835" s="94" customFormat="1" x14ac:dyDescent="0.25"/>
    <row r="4836" s="94" customFormat="1" x14ac:dyDescent="0.25"/>
    <row r="4837" s="94" customFormat="1" x14ac:dyDescent="0.25"/>
    <row r="4838" s="94" customFormat="1" x14ac:dyDescent="0.25"/>
    <row r="4839" s="94" customFormat="1" x14ac:dyDescent="0.25"/>
    <row r="4840" s="94" customFormat="1" x14ac:dyDescent="0.25"/>
    <row r="4841" s="94" customFormat="1" x14ac:dyDescent="0.25"/>
    <row r="4842" s="94" customFormat="1" x14ac:dyDescent="0.25"/>
    <row r="4843" s="94" customFormat="1" x14ac:dyDescent="0.25"/>
    <row r="4844" s="94" customFormat="1" x14ac:dyDescent="0.25"/>
    <row r="4845" s="94" customFormat="1" x14ac:dyDescent="0.25"/>
    <row r="4846" s="94" customFormat="1" x14ac:dyDescent="0.25"/>
    <row r="4847" s="94" customFormat="1" x14ac:dyDescent="0.25"/>
    <row r="4848" s="94" customFormat="1" x14ac:dyDescent="0.25"/>
    <row r="4849" s="94" customFormat="1" x14ac:dyDescent="0.25"/>
    <row r="4850" s="94" customFormat="1" x14ac:dyDescent="0.25"/>
    <row r="4851" s="94" customFormat="1" x14ac:dyDescent="0.25"/>
    <row r="4852" s="94" customFormat="1" x14ac:dyDescent="0.25"/>
    <row r="4853" s="94" customFormat="1" x14ac:dyDescent="0.25"/>
    <row r="4854" s="94" customFormat="1" x14ac:dyDescent="0.25"/>
    <row r="4855" s="94" customFormat="1" x14ac:dyDescent="0.25"/>
    <row r="4856" s="94" customFormat="1" x14ac:dyDescent="0.25"/>
    <row r="4857" s="94" customFormat="1" x14ac:dyDescent="0.25"/>
    <row r="4858" s="94" customFormat="1" x14ac:dyDescent="0.25"/>
    <row r="4859" s="94" customFormat="1" x14ac:dyDescent="0.25"/>
    <row r="4860" s="94" customFormat="1" x14ac:dyDescent="0.25"/>
    <row r="4861" s="94" customFormat="1" x14ac:dyDescent="0.25"/>
    <row r="4862" s="94" customFormat="1" x14ac:dyDescent="0.25"/>
    <row r="4863" s="94" customFormat="1" x14ac:dyDescent="0.25"/>
    <row r="4864" s="94" customFormat="1" x14ac:dyDescent="0.25"/>
    <row r="4865" s="94" customFormat="1" x14ac:dyDescent="0.25"/>
    <row r="4866" s="94" customFormat="1" x14ac:dyDescent="0.25"/>
    <row r="4867" s="94" customFormat="1" x14ac:dyDescent="0.25"/>
    <row r="4868" s="94" customFormat="1" x14ac:dyDescent="0.25"/>
    <row r="4869" s="94" customFormat="1" x14ac:dyDescent="0.25"/>
    <row r="4870" s="94" customFormat="1" x14ac:dyDescent="0.25"/>
    <row r="4871" s="94" customFormat="1" x14ac:dyDescent="0.25"/>
    <row r="4872" s="94" customFormat="1" x14ac:dyDescent="0.25"/>
    <row r="4873" s="94" customFormat="1" x14ac:dyDescent="0.25"/>
    <row r="4874" s="94" customFormat="1" x14ac:dyDescent="0.25"/>
    <row r="4875" s="94" customFormat="1" x14ac:dyDescent="0.25"/>
    <row r="4876" s="94" customFormat="1" x14ac:dyDescent="0.25"/>
    <row r="4877" s="94" customFormat="1" x14ac:dyDescent="0.25"/>
    <row r="4878" s="94" customFormat="1" x14ac:dyDescent="0.25"/>
    <row r="4879" s="94" customFormat="1" x14ac:dyDescent="0.25"/>
    <row r="4880" s="94" customFormat="1" x14ac:dyDescent="0.25"/>
    <row r="4881" s="94" customFormat="1" x14ac:dyDescent="0.25"/>
    <row r="4882" s="94" customFormat="1" x14ac:dyDescent="0.25"/>
    <row r="4883" s="94" customFormat="1" x14ac:dyDescent="0.25"/>
    <row r="4884" s="94" customFormat="1" x14ac:dyDescent="0.25"/>
    <row r="4885" s="94" customFormat="1" x14ac:dyDescent="0.25"/>
    <row r="4886" s="94" customFormat="1" x14ac:dyDescent="0.25"/>
    <row r="4887" s="94" customFormat="1" x14ac:dyDescent="0.25"/>
    <row r="4888" s="94" customFormat="1" x14ac:dyDescent="0.25"/>
    <row r="4889" s="94" customFormat="1" x14ac:dyDescent="0.25"/>
    <row r="4890" s="94" customFormat="1" x14ac:dyDescent="0.25"/>
    <row r="4891" s="94" customFormat="1" x14ac:dyDescent="0.25"/>
    <row r="4892" s="94" customFormat="1" x14ac:dyDescent="0.25"/>
    <row r="4893" s="94" customFormat="1" x14ac:dyDescent="0.25"/>
    <row r="4894" s="94" customFormat="1" x14ac:dyDescent="0.25"/>
    <row r="4895" s="94" customFormat="1" x14ac:dyDescent="0.25"/>
    <row r="4896" s="94" customFormat="1" x14ac:dyDescent="0.25"/>
    <row r="4897" s="94" customFormat="1" x14ac:dyDescent="0.25"/>
    <row r="4898" s="94" customFormat="1" x14ac:dyDescent="0.25"/>
    <row r="4899" s="94" customFormat="1" x14ac:dyDescent="0.25"/>
    <row r="4900" s="94" customFormat="1" x14ac:dyDescent="0.25"/>
    <row r="4901" s="94" customFormat="1" x14ac:dyDescent="0.25"/>
    <row r="4902" s="94" customFormat="1" x14ac:dyDescent="0.25"/>
    <row r="4903" s="94" customFormat="1" x14ac:dyDescent="0.25"/>
    <row r="4904" s="94" customFormat="1" x14ac:dyDescent="0.25"/>
    <row r="4905" s="94" customFormat="1" x14ac:dyDescent="0.25"/>
    <row r="4906" s="94" customFormat="1" x14ac:dyDescent="0.25"/>
    <row r="4907" s="94" customFormat="1" x14ac:dyDescent="0.25"/>
    <row r="4908" s="94" customFormat="1" x14ac:dyDescent="0.25"/>
    <row r="4909" s="94" customFormat="1" x14ac:dyDescent="0.25"/>
    <row r="4910" s="94" customFormat="1" x14ac:dyDescent="0.25"/>
    <row r="4911" s="94" customFormat="1" x14ac:dyDescent="0.25"/>
    <row r="4912" s="94" customFormat="1" x14ac:dyDescent="0.25"/>
    <row r="4913" s="94" customFormat="1" x14ac:dyDescent="0.25"/>
    <row r="4914" s="94" customFormat="1" x14ac:dyDescent="0.25"/>
    <row r="4915" s="94" customFormat="1" x14ac:dyDescent="0.25"/>
    <row r="4916" s="94" customFormat="1" x14ac:dyDescent="0.25"/>
    <row r="4917" s="94" customFormat="1" x14ac:dyDescent="0.25"/>
    <row r="4918" s="94" customFormat="1" x14ac:dyDescent="0.25"/>
    <row r="4919" s="94" customFormat="1" x14ac:dyDescent="0.25"/>
    <row r="4920" s="94" customFormat="1" x14ac:dyDescent="0.25"/>
    <row r="4921" s="94" customFormat="1" x14ac:dyDescent="0.25"/>
    <row r="4922" s="94" customFormat="1" x14ac:dyDescent="0.25"/>
    <row r="4923" s="94" customFormat="1" x14ac:dyDescent="0.25"/>
    <row r="4924" s="94" customFormat="1" x14ac:dyDescent="0.25"/>
    <row r="4925" s="94" customFormat="1" x14ac:dyDescent="0.25"/>
    <row r="4926" s="94" customFormat="1" x14ac:dyDescent="0.25"/>
    <row r="4927" s="94" customFormat="1" x14ac:dyDescent="0.25"/>
    <row r="4928" s="94" customFormat="1" x14ac:dyDescent="0.25"/>
    <row r="4929" s="94" customFormat="1" x14ac:dyDescent="0.25"/>
    <row r="4930" s="94" customFormat="1" x14ac:dyDescent="0.25"/>
    <row r="4931" s="94" customFormat="1" x14ac:dyDescent="0.25"/>
    <row r="4932" s="94" customFormat="1" x14ac:dyDescent="0.25"/>
    <row r="4933" s="94" customFormat="1" x14ac:dyDescent="0.25"/>
    <row r="4934" s="94" customFormat="1" x14ac:dyDescent="0.25"/>
    <row r="4935" s="94" customFormat="1" x14ac:dyDescent="0.25"/>
    <row r="4936" s="94" customFormat="1" x14ac:dyDescent="0.25"/>
    <row r="4937" s="94" customFormat="1" x14ac:dyDescent="0.25"/>
    <row r="4938" s="94" customFormat="1" x14ac:dyDescent="0.25"/>
    <row r="4939" s="94" customFormat="1" x14ac:dyDescent="0.25"/>
    <row r="4940" s="94" customFormat="1" x14ac:dyDescent="0.25"/>
    <row r="4941" s="94" customFormat="1" x14ac:dyDescent="0.25"/>
    <row r="4942" s="94" customFormat="1" x14ac:dyDescent="0.25"/>
    <row r="4943" s="94" customFormat="1" x14ac:dyDescent="0.25"/>
    <row r="4944" s="94" customFormat="1" x14ac:dyDescent="0.25"/>
    <row r="4945" s="94" customFormat="1" x14ac:dyDescent="0.25"/>
    <row r="4946" s="94" customFormat="1" x14ac:dyDescent="0.25"/>
    <row r="4947" s="94" customFormat="1" x14ac:dyDescent="0.25"/>
    <row r="4948" s="94" customFormat="1" x14ac:dyDescent="0.25"/>
    <row r="4949" s="94" customFormat="1" x14ac:dyDescent="0.25"/>
    <row r="4950" s="94" customFormat="1" x14ac:dyDescent="0.25"/>
    <row r="4951" s="94" customFormat="1" x14ac:dyDescent="0.25"/>
    <row r="4952" s="94" customFormat="1" x14ac:dyDescent="0.25"/>
    <row r="4953" s="94" customFormat="1" x14ac:dyDescent="0.25"/>
    <row r="4954" s="94" customFormat="1" x14ac:dyDescent="0.25"/>
    <row r="4955" s="94" customFormat="1" x14ac:dyDescent="0.25"/>
    <row r="4956" s="94" customFormat="1" x14ac:dyDescent="0.25"/>
    <row r="4957" s="94" customFormat="1" x14ac:dyDescent="0.25"/>
    <row r="4958" s="94" customFormat="1" x14ac:dyDescent="0.25"/>
    <row r="4959" s="94" customFormat="1" x14ac:dyDescent="0.25"/>
    <row r="4960" s="94" customFormat="1" x14ac:dyDescent="0.25"/>
    <row r="4961" s="94" customFormat="1" x14ac:dyDescent="0.25"/>
    <row r="4962" s="94" customFormat="1" x14ac:dyDescent="0.25"/>
    <row r="4963" s="94" customFormat="1" x14ac:dyDescent="0.25"/>
    <row r="4964" s="94" customFormat="1" x14ac:dyDescent="0.25"/>
    <row r="4965" s="94" customFormat="1" x14ac:dyDescent="0.25"/>
    <row r="4966" s="94" customFormat="1" x14ac:dyDescent="0.25"/>
    <row r="4967" s="94" customFormat="1" x14ac:dyDescent="0.25"/>
    <row r="4968" s="94" customFormat="1" x14ac:dyDescent="0.25"/>
    <row r="4969" s="94" customFormat="1" x14ac:dyDescent="0.25"/>
    <row r="4970" s="94" customFormat="1" x14ac:dyDescent="0.25"/>
    <row r="4971" s="94" customFormat="1" x14ac:dyDescent="0.25"/>
    <row r="4972" s="94" customFormat="1" x14ac:dyDescent="0.25"/>
    <row r="4973" s="94" customFormat="1" x14ac:dyDescent="0.25"/>
    <row r="4974" s="94" customFormat="1" x14ac:dyDescent="0.25"/>
    <row r="4975" s="94" customFormat="1" x14ac:dyDescent="0.25"/>
    <row r="4976" s="94" customFormat="1" x14ac:dyDescent="0.25"/>
    <row r="4977" s="94" customFormat="1" x14ac:dyDescent="0.25"/>
    <row r="4978" s="94" customFormat="1" x14ac:dyDescent="0.25"/>
    <row r="4979" s="94" customFormat="1" x14ac:dyDescent="0.25"/>
    <row r="4980" s="94" customFormat="1" x14ac:dyDescent="0.25"/>
    <row r="4981" s="94" customFormat="1" x14ac:dyDescent="0.25"/>
    <row r="4982" s="94" customFormat="1" x14ac:dyDescent="0.25"/>
    <row r="4983" s="94" customFormat="1" x14ac:dyDescent="0.25"/>
    <row r="4984" s="94" customFormat="1" x14ac:dyDescent="0.25"/>
    <row r="4985" s="94" customFormat="1" x14ac:dyDescent="0.25"/>
    <row r="4986" s="94" customFormat="1" x14ac:dyDescent="0.25"/>
    <row r="4987" s="94" customFormat="1" x14ac:dyDescent="0.25"/>
    <row r="4988" s="94" customFormat="1" x14ac:dyDescent="0.25"/>
    <row r="4989" s="94" customFormat="1" x14ac:dyDescent="0.25"/>
    <row r="4990" s="94" customFormat="1" x14ac:dyDescent="0.25"/>
    <row r="4991" s="94" customFormat="1" x14ac:dyDescent="0.25"/>
    <row r="4992" s="94" customFormat="1" x14ac:dyDescent="0.25"/>
    <row r="4993" s="94" customFormat="1" x14ac:dyDescent="0.25"/>
    <row r="4994" s="94" customFormat="1" x14ac:dyDescent="0.25"/>
    <row r="4995" s="94" customFormat="1" x14ac:dyDescent="0.25"/>
    <row r="4996" s="94" customFormat="1" x14ac:dyDescent="0.25"/>
    <row r="4997" s="94" customFormat="1" x14ac:dyDescent="0.25"/>
    <row r="4998" s="94" customFormat="1" x14ac:dyDescent="0.25"/>
    <row r="4999" s="94" customFormat="1" x14ac:dyDescent="0.25"/>
    <row r="5000" s="94" customFormat="1" x14ac:dyDescent="0.25"/>
    <row r="5001" s="94" customFormat="1" x14ac:dyDescent="0.25"/>
    <row r="5002" s="94" customFormat="1" x14ac:dyDescent="0.25"/>
    <row r="5003" s="94" customFormat="1" x14ac:dyDescent="0.25"/>
    <row r="5004" s="94" customFormat="1" x14ac:dyDescent="0.25"/>
    <row r="5005" s="94" customFormat="1" x14ac:dyDescent="0.25"/>
    <row r="5006" s="94" customFormat="1" x14ac:dyDescent="0.25"/>
    <row r="5007" s="94" customFormat="1" x14ac:dyDescent="0.25"/>
    <row r="5008" s="94" customFormat="1" x14ac:dyDescent="0.25"/>
    <row r="5009" s="94" customFormat="1" x14ac:dyDescent="0.25"/>
    <row r="5010" s="94" customFormat="1" x14ac:dyDescent="0.25"/>
    <row r="5011" s="94" customFormat="1" x14ac:dyDescent="0.25"/>
    <row r="5012" s="94" customFormat="1" x14ac:dyDescent="0.25"/>
    <row r="5013" s="94" customFormat="1" x14ac:dyDescent="0.25"/>
    <row r="5014" s="94" customFormat="1" x14ac:dyDescent="0.25"/>
    <row r="5015" s="94" customFormat="1" x14ac:dyDescent="0.25"/>
    <row r="5016" s="94" customFormat="1" x14ac:dyDescent="0.25"/>
    <row r="5017" s="94" customFormat="1" x14ac:dyDescent="0.25"/>
    <row r="5018" s="94" customFormat="1" x14ac:dyDescent="0.25"/>
    <row r="5019" s="94" customFormat="1" x14ac:dyDescent="0.25"/>
    <row r="5020" s="94" customFormat="1" x14ac:dyDescent="0.25"/>
    <row r="5021" s="94" customFormat="1" x14ac:dyDescent="0.25"/>
    <row r="5022" s="94" customFormat="1" x14ac:dyDescent="0.25"/>
    <row r="5023" s="94" customFormat="1" x14ac:dyDescent="0.25"/>
    <row r="5024" s="94" customFormat="1" x14ac:dyDescent="0.25"/>
    <row r="5025" s="94" customFormat="1" x14ac:dyDescent="0.25"/>
    <row r="5026" s="94" customFormat="1" x14ac:dyDescent="0.25"/>
    <row r="5027" s="94" customFormat="1" x14ac:dyDescent="0.25"/>
    <row r="5028" s="94" customFormat="1" x14ac:dyDescent="0.25"/>
    <row r="5029" s="94" customFormat="1" x14ac:dyDescent="0.25"/>
    <row r="5030" s="94" customFormat="1" x14ac:dyDescent="0.25"/>
    <row r="5031" s="94" customFormat="1" x14ac:dyDescent="0.25"/>
    <row r="5032" s="94" customFormat="1" x14ac:dyDescent="0.25"/>
    <row r="5033" s="94" customFormat="1" x14ac:dyDescent="0.25"/>
    <row r="5034" s="94" customFormat="1" x14ac:dyDescent="0.25"/>
    <row r="5035" s="94" customFormat="1" x14ac:dyDescent="0.25"/>
    <row r="5036" s="94" customFormat="1" x14ac:dyDescent="0.25"/>
    <row r="5037" s="94" customFormat="1" x14ac:dyDescent="0.25"/>
    <row r="5038" s="94" customFormat="1" x14ac:dyDescent="0.25"/>
    <row r="5039" s="94" customFormat="1" x14ac:dyDescent="0.25"/>
    <row r="5040" s="94" customFormat="1" x14ac:dyDescent="0.25"/>
    <row r="5041" s="94" customFormat="1" x14ac:dyDescent="0.25"/>
    <row r="5042" s="94" customFormat="1" x14ac:dyDescent="0.25"/>
    <row r="5043" s="94" customFormat="1" x14ac:dyDescent="0.25"/>
    <row r="5044" s="94" customFormat="1" x14ac:dyDescent="0.25"/>
    <row r="5045" s="94" customFormat="1" x14ac:dyDescent="0.25"/>
    <row r="5046" s="94" customFormat="1" x14ac:dyDescent="0.25"/>
    <row r="5047" s="94" customFormat="1" x14ac:dyDescent="0.25"/>
    <row r="5048" s="94" customFormat="1" x14ac:dyDescent="0.25"/>
    <row r="5049" s="94" customFormat="1" x14ac:dyDescent="0.25"/>
    <row r="5050" s="94" customFormat="1" x14ac:dyDescent="0.25"/>
    <row r="5051" s="94" customFormat="1" x14ac:dyDescent="0.25"/>
    <row r="5052" s="94" customFormat="1" x14ac:dyDescent="0.25"/>
    <row r="5053" s="94" customFormat="1" x14ac:dyDescent="0.25"/>
    <row r="5054" s="94" customFormat="1" x14ac:dyDescent="0.25"/>
    <row r="5055" s="94" customFormat="1" x14ac:dyDescent="0.25"/>
    <row r="5056" s="94" customFormat="1" x14ac:dyDescent="0.25"/>
    <row r="5057" s="94" customFormat="1" x14ac:dyDescent="0.25"/>
    <row r="5058" s="94" customFormat="1" x14ac:dyDescent="0.25"/>
    <row r="5059" s="94" customFormat="1" x14ac:dyDescent="0.25"/>
    <row r="5060" s="94" customFormat="1" x14ac:dyDescent="0.25"/>
    <row r="5061" s="94" customFormat="1" x14ac:dyDescent="0.25"/>
    <row r="5062" s="94" customFormat="1" x14ac:dyDescent="0.25"/>
    <row r="5063" s="94" customFormat="1" x14ac:dyDescent="0.25"/>
    <row r="5064" s="94" customFormat="1" x14ac:dyDescent="0.25"/>
    <row r="5065" s="94" customFormat="1" x14ac:dyDescent="0.25"/>
    <row r="5066" s="94" customFormat="1" x14ac:dyDescent="0.25"/>
    <row r="5067" s="94" customFormat="1" x14ac:dyDescent="0.25"/>
    <row r="5068" s="94" customFormat="1" x14ac:dyDescent="0.25"/>
    <row r="5069" s="94" customFormat="1" x14ac:dyDescent="0.25"/>
    <row r="5070" s="94" customFormat="1" x14ac:dyDescent="0.25"/>
    <row r="5071" s="94" customFormat="1" x14ac:dyDescent="0.25"/>
    <row r="5072" s="94" customFormat="1" x14ac:dyDescent="0.25"/>
    <row r="5073" s="94" customFormat="1" x14ac:dyDescent="0.25"/>
    <row r="5074" s="94" customFormat="1" x14ac:dyDescent="0.25"/>
    <row r="5075" s="94" customFormat="1" x14ac:dyDescent="0.25"/>
    <row r="5076" s="94" customFormat="1" x14ac:dyDescent="0.25"/>
    <row r="5077" s="94" customFormat="1" x14ac:dyDescent="0.25"/>
    <row r="5078" s="94" customFormat="1" x14ac:dyDescent="0.25"/>
    <row r="5079" s="94" customFormat="1" x14ac:dyDescent="0.25"/>
    <row r="5080" s="94" customFormat="1" x14ac:dyDescent="0.25"/>
    <row r="5081" s="94" customFormat="1" x14ac:dyDescent="0.25"/>
    <row r="5082" s="94" customFormat="1" x14ac:dyDescent="0.25"/>
    <row r="5083" s="94" customFormat="1" x14ac:dyDescent="0.25"/>
    <row r="5084" s="94" customFormat="1" x14ac:dyDescent="0.25"/>
    <row r="5085" s="94" customFormat="1" x14ac:dyDescent="0.25"/>
    <row r="5086" s="94" customFormat="1" x14ac:dyDescent="0.25"/>
    <row r="5087" s="94" customFormat="1" x14ac:dyDescent="0.25"/>
    <row r="5088" s="94" customFormat="1" x14ac:dyDescent="0.25"/>
    <row r="5089" s="94" customFormat="1" x14ac:dyDescent="0.25"/>
    <row r="5090" s="94" customFormat="1" x14ac:dyDescent="0.25"/>
    <row r="5091" s="94" customFormat="1" x14ac:dyDescent="0.25"/>
    <row r="5092" s="94" customFormat="1" x14ac:dyDescent="0.25"/>
    <row r="5093" s="94" customFormat="1" x14ac:dyDescent="0.25"/>
    <row r="5094" s="94" customFormat="1" x14ac:dyDescent="0.25"/>
    <row r="5095" s="94" customFormat="1" x14ac:dyDescent="0.25"/>
    <row r="5096" s="94" customFormat="1" x14ac:dyDescent="0.25"/>
    <row r="5097" s="94" customFormat="1" x14ac:dyDescent="0.25"/>
    <row r="5098" s="94" customFormat="1" x14ac:dyDescent="0.25"/>
    <row r="5099" s="94" customFormat="1" x14ac:dyDescent="0.25"/>
    <row r="5100" s="94" customFormat="1" x14ac:dyDescent="0.25"/>
    <row r="5101" s="94" customFormat="1" x14ac:dyDescent="0.25"/>
    <row r="5102" s="94" customFormat="1" x14ac:dyDescent="0.25"/>
    <row r="5103" s="94" customFormat="1" x14ac:dyDescent="0.25"/>
    <row r="5104" s="94" customFormat="1" x14ac:dyDescent="0.25"/>
    <row r="5105" s="94" customFormat="1" x14ac:dyDescent="0.25"/>
    <row r="5106" s="94" customFormat="1" x14ac:dyDescent="0.25"/>
    <row r="5107" s="94" customFormat="1" x14ac:dyDescent="0.25"/>
    <row r="5108" s="94" customFormat="1" x14ac:dyDescent="0.25"/>
    <row r="5109" s="94" customFormat="1" x14ac:dyDescent="0.25"/>
    <row r="5110" s="94" customFormat="1" x14ac:dyDescent="0.25"/>
    <row r="5111" s="94" customFormat="1" x14ac:dyDescent="0.25"/>
    <row r="5112" s="94" customFormat="1" x14ac:dyDescent="0.25"/>
    <row r="5113" s="94" customFormat="1" x14ac:dyDescent="0.25"/>
    <row r="5114" s="94" customFormat="1" x14ac:dyDescent="0.25"/>
    <row r="5115" s="94" customFormat="1" x14ac:dyDescent="0.25"/>
    <row r="5116" s="94" customFormat="1" x14ac:dyDescent="0.25"/>
    <row r="5117" s="94" customFormat="1" x14ac:dyDescent="0.25"/>
    <row r="5118" s="94" customFormat="1" x14ac:dyDescent="0.25"/>
    <row r="5119" s="94" customFormat="1" x14ac:dyDescent="0.25"/>
    <row r="5120" s="94" customFormat="1" x14ac:dyDescent="0.25"/>
    <row r="5121" s="94" customFormat="1" x14ac:dyDescent="0.25"/>
    <row r="5122" s="94" customFormat="1" x14ac:dyDescent="0.25"/>
    <row r="5123" s="94" customFormat="1" x14ac:dyDescent="0.25"/>
    <row r="5124" s="94" customFormat="1" x14ac:dyDescent="0.25"/>
    <row r="5125" s="94" customFormat="1" x14ac:dyDescent="0.25"/>
    <row r="5126" s="94" customFormat="1" x14ac:dyDescent="0.25"/>
    <row r="5127" s="94" customFormat="1" x14ac:dyDescent="0.25"/>
    <row r="5128" s="94" customFormat="1" x14ac:dyDescent="0.25"/>
    <row r="5129" s="94" customFormat="1" x14ac:dyDescent="0.25"/>
    <row r="5130" s="94" customFormat="1" x14ac:dyDescent="0.25"/>
    <row r="5131" s="94" customFormat="1" x14ac:dyDescent="0.25"/>
    <row r="5132" s="94" customFormat="1" x14ac:dyDescent="0.25"/>
    <row r="5133" s="94" customFormat="1" x14ac:dyDescent="0.25"/>
    <row r="5134" s="94" customFormat="1" x14ac:dyDescent="0.25"/>
    <row r="5135" s="94" customFormat="1" x14ac:dyDescent="0.25"/>
    <row r="5136" s="94" customFormat="1" x14ac:dyDescent="0.25"/>
    <row r="5137" s="94" customFormat="1" x14ac:dyDescent="0.25"/>
    <row r="5138" s="94" customFormat="1" x14ac:dyDescent="0.25"/>
    <row r="5139" s="94" customFormat="1" x14ac:dyDescent="0.25"/>
    <row r="5140" s="94" customFormat="1" x14ac:dyDescent="0.25"/>
    <row r="5141" s="94" customFormat="1" x14ac:dyDescent="0.25"/>
    <row r="5142" s="94" customFormat="1" x14ac:dyDescent="0.25"/>
    <row r="5143" s="94" customFormat="1" x14ac:dyDescent="0.25"/>
    <row r="5144" s="94" customFormat="1" x14ac:dyDescent="0.25"/>
    <row r="5145" s="94" customFormat="1" x14ac:dyDescent="0.25"/>
    <row r="5146" s="94" customFormat="1" x14ac:dyDescent="0.25"/>
    <row r="5147" s="94" customFormat="1" x14ac:dyDescent="0.25"/>
    <row r="5148" s="94" customFormat="1" x14ac:dyDescent="0.25"/>
    <row r="5149" s="94" customFormat="1" x14ac:dyDescent="0.25"/>
    <row r="5150" s="94" customFormat="1" x14ac:dyDescent="0.25"/>
    <row r="5151" s="94" customFormat="1" x14ac:dyDescent="0.25"/>
    <row r="5152" s="94" customFormat="1" x14ac:dyDescent="0.25"/>
    <row r="5153" s="94" customFormat="1" x14ac:dyDescent="0.25"/>
    <row r="5154" s="94" customFormat="1" x14ac:dyDescent="0.25"/>
    <row r="5155" s="94" customFormat="1" x14ac:dyDescent="0.25"/>
    <row r="5156" s="94" customFormat="1" x14ac:dyDescent="0.25"/>
    <row r="5157" s="94" customFormat="1" x14ac:dyDescent="0.25"/>
    <row r="5158" s="94" customFormat="1" x14ac:dyDescent="0.25"/>
    <row r="5159" s="94" customFormat="1" x14ac:dyDescent="0.25"/>
    <row r="5160" s="94" customFormat="1" x14ac:dyDescent="0.25"/>
    <row r="5161" s="94" customFormat="1" x14ac:dyDescent="0.25"/>
    <row r="5162" s="94" customFormat="1" x14ac:dyDescent="0.25"/>
    <row r="5163" s="94" customFormat="1" x14ac:dyDescent="0.25"/>
    <row r="5164" s="94" customFormat="1" x14ac:dyDescent="0.25"/>
    <row r="5165" s="94" customFormat="1" x14ac:dyDescent="0.25"/>
    <row r="5166" s="94" customFormat="1" x14ac:dyDescent="0.25"/>
    <row r="5167" s="94" customFormat="1" x14ac:dyDescent="0.25"/>
    <row r="5168" s="94" customFormat="1" x14ac:dyDescent="0.25"/>
    <row r="5169" s="94" customFormat="1" x14ac:dyDescent="0.25"/>
    <row r="5170" s="94" customFormat="1" x14ac:dyDescent="0.25"/>
    <row r="5171" s="94" customFormat="1" x14ac:dyDescent="0.25"/>
    <row r="5172" s="94" customFormat="1" x14ac:dyDescent="0.25"/>
    <row r="5173" s="94" customFormat="1" x14ac:dyDescent="0.25"/>
    <row r="5174" s="94" customFormat="1" x14ac:dyDescent="0.25"/>
    <row r="5175" s="94" customFormat="1" x14ac:dyDescent="0.25"/>
    <row r="5176" s="94" customFormat="1" x14ac:dyDescent="0.25"/>
    <row r="5177" s="94" customFormat="1" x14ac:dyDescent="0.25"/>
    <row r="5178" s="94" customFormat="1" x14ac:dyDescent="0.25"/>
    <row r="5179" s="94" customFormat="1" x14ac:dyDescent="0.25"/>
    <row r="5180" s="94" customFormat="1" x14ac:dyDescent="0.25"/>
    <row r="5181" s="94" customFormat="1" x14ac:dyDescent="0.25"/>
    <row r="5182" s="94" customFormat="1" x14ac:dyDescent="0.25"/>
    <row r="5183" s="94" customFormat="1" x14ac:dyDescent="0.25"/>
    <row r="5184" s="94" customFormat="1" x14ac:dyDescent="0.25"/>
    <row r="5185" s="94" customFormat="1" x14ac:dyDescent="0.25"/>
    <row r="5186" s="94" customFormat="1" x14ac:dyDescent="0.25"/>
    <row r="5187" s="94" customFormat="1" x14ac:dyDescent="0.25"/>
    <row r="5188" s="94" customFormat="1" x14ac:dyDescent="0.25"/>
    <row r="5189" s="94" customFormat="1" x14ac:dyDescent="0.25"/>
    <row r="5190" s="94" customFormat="1" x14ac:dyDescent="0.25"/>
    <row r="5191" s="94" customFormat="1" x14ac:dyDescent="0.25"/>
    <row r="5192" s="94" customFormat="1" x14ac:dyDescent="0.25"/>
    <row r="5193" s="94" customFormat="1" x14ac:dyDescent="0.25"/>
    <row r="5194" s="94" customFormat="1" x14ac:dyDescent="0.25"/>
    <row r="5195" s="94" customFormat="1" x14ac:dyDescent="0.25"/>
    <row r="5196" s="94" customFormat="1" x14ac:dyDescent="0.25"/>
    <row r="5197" s="94" customFormat="1" x14ac:dyDescent="0.25"/>
    <row r="5198" s="94" customFormat="1" x14ac:dyDescent="0.25"/>
    <row r="5199" s="94" customFormat="1" x14ac:dyDescent="0.25"/>
    <row r="5200" s="94" customFormat="1" x14ac:dyDescent="0.25"/>
    <row r="5201" s="94" customFormat="1" x14ac:dyDescent="0.25"/>
    <row r="5202" s="94" customFormat="1" x14ac:dyDescent="0.25"/>
    <row r="5203" s="94" customFormat="1" x14ac:dyDescent="0.25"/>
    <row r="5204" s="94" customFormat="1" x14ac:dyDescent="0.25"/>
    <row r="5205" s="94" customFormat="1" x14ac:dyDescent="0.25"/>
    <row r="5206" s="94" customFormat="1" x14ac:dyDescent="0.25"/>
    <row r="5207" s="94" customFormat="1" x14ac:dyDescent="0.25"/>
    <row r="5208" s="94" customFormat="1" x14ac:dyDescent="0.25"/>
    <row r="5209" s="94" customFormat="1" x14ac:dyDescent="0.25"/>
    <row r="5210" s="94" customFormat="1" x14ac:dyDescent="0.25"/>
    <row r="5211" s="94" customFormat="1" x14ac:dyDescent="0.25"/>
    <row r="5212" s="94" customFormat="1" x14ac:dyDescent="0.25"/>
    <row r="5213" s="94" customFormat="1" x14ac:dyDescent="0.25"/>
    <row r="5214" s="94" customFormat="1" x14ac:dyDescent="0.25"/>
    <row r="5215" s="94" customFormat="1" x14ac:dyDescent="0.25"/>
    <row r="5216" s="94" customFormat="1" x14ac:dyDescent="0.25"/>
    <row r="5217" s="94" customFormat="1" x14ac:dyDescent="0.25"/>
    <row r="5218" s="94" customFormat="1" x14ac:dyDescent="0.25"/>
    <row r="5219" s="94" customFormat="1" x14ac:dyDescent="0.25"/>
    <row r="5220" s="94" customFormat="1" x14ac:dyDescent="0.25"/>
    <row r="5221" s="94" customFormat="1" x14ac:dyDescent="0.25"/>
    <row r="5222" s="94" customFormat="1" x14ac:dyDescent="0.25"/>
    <row r="5223" s="94" customFormat="1" x14ac:dyDescent="0.25"/>
    <row r="5224" s="94" customFormat="1" x14ac:dyDescent="0.25"/>
    <row r="5225" s="94" customFormat="1" x14ac:dyDescent="0.25"/>
    <row r="5226" s="94" customFormat="1" x14ac:dyDescent="0.25"/>
    <row r="5227" s="94" customFormat="1" x14ac:dyDescent="0.25"/>
    <row r="5228" s="94" customFormat="1" x14ac:dyDescent="0.25"/>
    <row r="5229" s="94" customFormat="1" x14ac:dyDescent="0.25"/>
    <row r="5230" s="94" customFormat="1" x14ac:dyDescent="0.25"/>
    <row r="5231" s="94" customFormat="1" x14ac:dyDescent="0.25"/>
    <row r="5232" s="94" customFormat="1" x14ac:dyDescent="0.25"/>
    <row r="5233" s="94" customFormat="1" x14ac:dyDescent="0.25"/>
    <row r="5234" s="94" customFormat="1" x14ac:dyDescent="0.25"/>
    <row r="5235" s="94" customFormat="1" x14ac:dyDescent="0.25"/>
    <row r="5236" s="94" customFormat="1" x14ac:dyDescent="0.25"/>
    <row r="5237" s="94" customFormat="1" x14ac:dyDescent="0.25"/>
    <row r="5238" s="94" customFormat="1" x14ac:dyDescent="0.25"/>
    <row r="5239" s="94" customFormat="1" x14ac:dyDescent="0.25"/>
    <row r="5240" s="94" customFormat="1" x14ac:dyDescent="0.25"/>
    <row r="5241" s="94" customFormat="1" x14ac:dyDescent="0.25"/>
    <row r="5242" s="94" customFormat="1" x14ac:dyDescent="0.25"/>
    <row r="5243" s="94" customFormat="1" x14ac:dyDescent="0.25"/>
    <row r="5244" s="94" customFormat="1" x14ac:dyDescent="0.25"/>
    <row r="5245" s="94" customFormat="1" x14ac:dyDescent="0.25"/>
    <row r="5246" s="94" customFormat="1" x14ac:dyDescent="0.25"/>
    <row r="5247" s="94" customFormat="1" x14ac:dyDescent="0.25"/>
    <row r="5248" s="94" customFormat="1" x14ac:dyDescent="0.25"/>
    <row r="5249" s="94" customFormat="1" x14ac:dyDescent="0.25"/>
    <row r="5250" s="94" customFormat="1" x14ac:dyDescent="0.25"/>
    <row r="5251" s="94" customFormat="1" x14ac:dyDescent="0.25"/>
    <row r="5252" s="94" customFormat="1" x14ac:dyDescent="0.25"/>
    <row r="5253" s="94" customFormat="1" x14ac:dyDescent="0.25"/>
    <row r="5254" s="94" customFormat="1" x14ac:dyDescent="0.25"/>
    <row r="5255" s="94" customFormat="1" x14ac:dyDescent="0.25"/>
    <row r="5256" s="94" customFormat="1" x14ac:dyDescent="0.25"/>
    <row r="5257" s="94" customFormat="1" x14ac:dyDescent="0.25"/>
    <row r="5258" s="94" customFormat="1" x14ac:dyDescent="0.25"/>
    <row r="5259" s="94" customFormat="1" x14ac:dyDescent="0.25"/>
    <row r="5260" s="94" customFormat="1" x14ac:dyDescent="0.25"/>
    <row r="5261" s="94" customFormat="1" x14ac:dyDescent="0.25"/>
    <row r="5262" s="94" customFormat="1" x14ac:dyDescent="0.25"/>
    <row r="5263" s="94" customFormat="1" x14ac:dyDescent="0.25"/>
    <row r="5264" s="94" customFormat="1" x14ac:dyDescent="0.25"/>
    <row r="5265" s="94" customFormat="1" x14ac:dyDescent="0.25"/>
    <row r="5266" s="94" customFormat="1" x14ac:dyDescent="0.25"/>
    <row r="5267" s="94" customFormat="1" x14ac:dyDescent="0.25"/>
    <row r="5268" s="94" customFormat="1" x14ac:dyDescent="0.25"/>
    <row r="5269" s="94" customFormat="1" x14ac:dyDescent="0.25"/>
    <row r="5270" s="94" customFormat="1" x14ac:dyDescent="0.25"/>
    <row r="5271" s="94" customFormat="1" x14ac:dyDescent="0.25"/>
    <row r="5272" s="94" customFormat="1" x14ac:dyDescent="0.25"/>
    <row r="5273" s="94" customFormat="1" x14ac:dyDescent="0.25"/>
    <row r="5274" s="94" customFormat="1" x14ac:dyDescent="0.25"/>
    <row r="5275" s="94" customFormat="1" x14ac:dyDescent="0.25"/>
    <row r="5276" s="94" customFormat="1" x14ac:dyDescent="0.25"/>
    <row r="5277" s="94" customFormat="1" x14ac:dyDescent="0.25"/>
    <row r="5278" s="94" customFormat="1" x14ac:dyDescent="0.25"/>
    <row r="5279" s="94" customFormat="1" x14ac:dyDescent="0.25"/>
    <row r="5280" s="94" customFormat="1" x14ac:dyDescent="0.25"/>
    <row r="5281" s="94" customFormat="1" x14ac:dyDescent="0.25"/>
    <row r="5282" s="94" customFormat="1" x14ac:dyDescent="0.25"/>
    <row r="5283" s="94" customFormat="1" x14ac:dyDescent="0.25"/>
    <row r="5284" s="94" customFormat="1" x14ac:dyDescent="0.25"/>
    <row r="5285" s="94" customFormat="1" x14ac:dyDescent="0.25"/>
    <row r="5286" s="94" customFormat="1" x14ac:dyDescent="0.25"/>
    <row r="5287" s="94" customFormat="1" x14ac:dyDescent="0.25"/>
    <row r="5288" s="94" customFormat="1" x14ac:dyDescent="0.25"/>
    <row r="5289" s="94" customFormat="1" x14ac:dyDescent="0.25"/>
    <row r="5290" s="94" customFormat="1" x14ac:dyDescent="0.25"/>
    <row r="5291" s="94" customFormat="1" x14ac:dyDescent="0.25"/>
    <row r="5292" s="94" customFormat="1" x14ac:dyDescent="0.25"/>
    <row r="5293" s="94" customFormat="1" x14ac:dyDescent="0.25"/>
    <row r="5294" s="94" customFormat="1" x14ac:dyDescent="0.25"/>
    <row r="5295" s="94" customFormat="1" x14ac:dyDescent="0.25"/>
    <row r="5296" s="94" customFormat="1" x14ac:dyDescent="0.25"/>
    <row r="5297" s="94" customFormat="1" x14ac:dyDescent="0.25"/>
    <row r="5298" s="94" customFormat="1" x14ac:dyDescent="0.25"/>
    <row r="5299" s="94" customFormat="1" x14ac:dyDescent="0.25"/>
    <row r="5300" s="94" customFormat="1" x14ac:dyDescent="0.25"/>
    <row r="5301" s="94" customFormat="1" x14ac:dyDescent="0.25"/>
    <row r="5302" s="94" customFormat="1" x14ac:dyDescent="0.25"/>
    <row r="5303" s="94" customFormat="1" x14ac:dyDescent="0.25"/>
    <row r="5304" s="94" customFormat="1" x14ac:dyDescent="0.25"/>
    <row r="5305" s="94" customFormat="1" x14ac:dyDescent="0.25"/>
    <row r="5306" s="94" customFormat="1" x14ac:dyDescent="0.25"/>
    <row r="5307" s="94" customFormat="1" x14ac:dyDescent="0.25"/>
    <row r="5308" s="94" customFormat="1" x14ac:dyDescent="0.25"/>
    <row r="5309" s="94" customFormat="1" x14ac:dyDescent="0.25"/>
    <row r="5310" s="94" customFormat="1" x14ac:dyDescent="0.25"/>
    <row r="5311" s="94" customFormat="1" x14ac:dyDescent="0.25"/>
    <row r="5312" s="94" customFormat="1" x14ac:dyDescent="0.25"/>
    <row r="5313" s="94" customFormat="1" x14ac:dyDescent="0.25"/>
    <row r="5314" s="94" customFormat="1" x14ac:dyDescent="0.25"/>
    <row r="5315" s="94" customFormat="1" x14ac:dyDescent="0.25"/>
    <row r="5316" s="94" customFormat="1" x14ac:dyDescent="0.25"/>
    <row r="5317" s="94" customFormat="1" x14ac:dyDescent="0.25"/>
    <row r="5318" s="94" customFormat="1" x14ac:dyDescent="0.25"/>
    <row r="5319" s="94" customFormat="1" x14ac:dyDescent="0.25"/>
    <row r="5320" s="94" customFormat="1" x14ac:dyDescent="0.25"/>
    <row r="5321" s="94" customFormat="1" x14ac:dyDescent="0.25"/>
    <row r="5322" s="94" customFormat="1" x14ac:dyDescent="0.25"/>
    <row r="5323" s="94" customFormat="1" x14ac:dyDescent="0.25"/>
    <row r="5324" s="94" customFormat="1" x14ac:dyDescent="0.25"/>
    <row r="5325" s="94" customFormat="1" x14ac:dyDescent="0.25"/>
    <row r="5326" s="94" customFormat="1" x14ac:dyDescent="0.25"/>
    <row r="5327" s="94" customFormat="1" x14ac:dyDescent="0.25"/>
    <row r="5328" s="94" customFormat="1" x14ac:dyDescent="0.25"/>
    <row r="5329" s="94" customFormat="1" x14ac:dyDescent="0.25"/>
    <row r="5330" s="94" customFormat="1" x14ac:dyDescent="0.25"/>
    <row r="5331" s="94" customFormat="1" x14ac:dyDescent="0.25"/>
    <row r="5332" s="94" customFormat="1" x14ac:dyDescent="0.25"/>
    <row r="5333" s="94" customFormat="1" x14ac:dyDescent="0.25"/>
    <row r="5334" s="94" customFormat="1" x14ac:dyDescent="0.25"/>
    <row r="5335" s="94" customFormat="1" x14ac:dyDescent="0.25"/>
    <row r="5336" s="94" customFormat="1" x14ac:dyDescent="0.25"/>
    <row r="5337" s="94" customFormat="1" x14ac:dyDescent="0.25"/>
    <row r="5338" s="94" customFormat="1" x14ac:dyDescent="0.25"/>
    <row r="5339" s="94" customFormat="1" x14ac:dyDescent="0.25"/>
    <row r="5340" s="94" customFormat="1" x14ac:dyDescent="0.25"/>
    <row r="5341" s="94" customFormat="1" x14ac:dyDescent="0.25"/>
    <row r="5342" s="94" customFormat="1" x14ac:dyDescent="0.25"/>
    <row r="5343" s="94" customFormat="1" x14ac:dyDescent="0.25"/>
    <row r="5344" s="94" customFormat="1" x14ac:dyDescent="0.25"/>
    <row r="5345" s="94" customFormat="1" x14ac:dyDescent="0.25"/>
    <row r="5346" s="94" customFormat="1" x14ac:dyDescent="0.25"/>
    <row r="5347" s="94" customFormat="1" x14ac:dyDescent="0.25"/>
    <row r="5348" s="94" customFormat="1" x14ac:dyDescent="0.25"/>
    <row r="5349" s="94" customFormat="1" x14ac:dyDescent="0.25"/>
    <row r="5350" s="94" customFormat="1" x14ac:dyDescent="0.25"/>
    <row r="5351" s="94" customFormat="1" x14ac:dyDescent="0.25"/>
    <row r="5352" s="94" customFormat="1" x14ac:dyDescent="0.25"/>
    <row r="5353" s="94" customFormat="1" x14ac:dyDescent="0.25"/>
    <row r="5354" s="94" customFormat="1" x14ac:dyDescent="0.25"/>
    <row r="5355" s="94" customFormat="1" x14ac:dyDescent="0.25"/>
    <row r="5356" s="94" customFormat="1" x14ac:dyDescent="0.25"/>
    <row r="5357" s="94" customFormat="1" x14ac:dyDescent="0.25"/>
    <row r="5358" s="94" customFormat="1" x14ac:dyDescent="0.25"/>
    <row r="5359" s="94" customFormat="1" x14ac:dyDescent="0.25"/>
    <row r="5360" s="94" customFormat="1" x14ac:dyDescent="0.25"/>
    <row r="5361" s="94" customFormat="1" x14ac:dyDescent="0.25"/>
    <row r="5362" s="94" customFormat="1" x14ac:dyDescent="0.25"/>
    <row r="5363" s="94" customFormat="1" x14ac:dyDescent="0.25"/>
    <row r="5364" s="94" customFormat="1" x14ac:dyDescent="0.25"/>
    <row r="5365" s="94" customFormat="1" x14ac:dyDescent="0.25"/>
    <row r="5366" s="94" customFormat="1" x14ac:dyDescent="0.25"/>
    <row r="5367" s="94" customFormat="1" x14ac:dyDescent="0.25"/>
    <row r="5368" s="94" customFormat="1" x14ac:dyDescent="0.25"/>
    <row r="5369" s="94" customFormat="1" x14ac:dyDescent="0.25"/>
    <row r="5370" s="94" customFormat="1" x14ac:dyDescent="0.25"/>
    <row r="5371" s="94" customFormat="1" x14ac:dyDescent="0.25"/>
    <row r="5372" s="94" customFormat="1" x14ac:dyDescent="0.25"/>
    <row r="5373" s="94" customFormat="1" x14ac:dyDescent="0.25"/>
    <row r="5374" s="94" customFormat="1" x14ac:dyDescent="0.25"/>
    <row r="5375" s="94" customFormat="1" x14ac:dyDescent="0.25"/>
    <row r="5376" s="94" customFormat="1" x14ac:dyDescent="0.25"/>
    <row r="5377" s="94" customFormat="1" x14ac:dyDescent="0.25"/>
    <row r="5378" s="94" customFormat="1" x14ac:dyDescent="0.25"/>
    <row r="5379" s="94" customFormat="1" x14ac:dyDescent="0.25"/>
    <row r="5380" s="94" customFormat="1" x14ac:dyDescent="0.25"/>
    <row r="5381" s="94" customFormat="1" x14ac:dyDescent="0.25"/>
    <row r="5382" s="94" customFormat="1" x14ac:dyDescent="0.25"/>
    <row r="5383" s="94" customFormat="1" x14ac:dyDescent="0.25"/>
    <row r="5384" s="94" customFormat="1" x14ac:dyDescent="0.25"/>
    <row r="5385" s="94" customFormat="1" x14ac:dyDescent="0.25"/>
    <row r="5386" s="94" customFormat="1" x14ac:dyDescent="0.25"/>
    <row r="5387" s="94" customFormat="1" x14ac:dyDescent="0.25"/>
    <row r="5388" s="94" customFormat="1" x14ac:dyDescent="0.25"/>
    <row r="5389" s="94" customFormat="1" x14ac:dyDescent="0.25"/>
    <row r="5390" s="94" customFormat="1" x14ac:dyDescent="0.25"/>
    <row r="5391" s="94" customFormat="1" x14ac:dyDescent="0.25"/>
    <row r="5392" s="94" customFormat="1" x14ac:dyDescent="0.25"/>
    <row r="5393" s="94" customFormat="1" x14ac:dyDescent="0.25"/>
    <row r="5394" s="94" customFormat="1" x14ac:dyDescent="0.25"/>
    <row r="5395" s="94" customFormat="1" x14ac:dyDescent="0.25"/>
    <row r="5396" s="94" customFormat="1" x14ac:dyDescent="0.25"/>
    <row r="5397" s="94" customFormat="1" x14ac:dyDescent="0.25"/>
    <row r="5398" s="94" customFormat="1" x14ac:dyDescent="0.25"/>
    <row r="5399" s="94" customFormat="1" x14ac:dyDescent="0.25"/>
    <row r="5400" s="94" customFormat="1" x14ac:dyDescent="0.25"/>
    <row r="5401" s="94" customFormat="1" x14ac:dyDescent="0.25"/>
    <row r="5402" s="94" customFormat="1" x14ac:dyDescent="0.25"/>
    <row r="5403" s="94" customFormat="1" x14ac:dyDescent="0.25"/>
    <row r="5404" s="94" customFormat="1" x14ac:dyDescent="0.25"/>
    <row r="5405" s="94" customFormat="1" x14ac:dyDescent="0.25"/>
    <row r="5406" s="94" customFormat="1" x14ac:dyDescent="0.25"/>
    <row r="5407" s="94" customFormat="1" x14ac:dyDescent="0.25"/>
    <row r="5408" s="94" customFormat="1" x14ac:dyDescent="0.25"/>
    <row r="5409" s="94" customFormat="1" x14ac:dyDescent="0.25"/>
    <row r="5410" s="94" customFormat="1" x14ac:dyDescent="0.25"/>
    <row r="5411" s="94" customFormat="1" x14ac:dyDescent="0.25"/>
    <row r="5412" s="94" customFormat="1" x14ac:dyDescent="0.25"/>
    <row r="5413" s="94" customFormat="1" x14ac:dyDescent="0.25"/>
    <row r="5414" s="94" customFormat="1" x14ac:dyDescent="0.25"/>
    <row r="5415" s="94" customFormat="1" x14ac:dyDescent="0.25"/>
    <row r="5416" s="94" customFormat="1" x14ac:dyDescent="0.25"/>
    <row r="5417" s="94" customFormat="1" x14ac:dyDescent="0.25"/>
    <row r="5418" s="94" customFormat="1" x14ac:dyDescent="0.25"/>
    <row r="5419" s="94" customFormat="1" x14ac:dyDescent="0.25"/>
    <row r="5420" s="94" customFormat="1" x14ac:dyDescent="0.25"/>
    <row r="5421" s="94" customFormat="1" x14ac:dyDescent="0.25"/>
    <row r="5422" s="94" customFormat="1" x14ac:dyDescent="0.25"/>
    <row r="5423" s="94" customFormat="1" x14ac:dyDescent="0.25"/>
    <row r="5424" s="94" customFormat="1" x14ac:dyDescent="0.25"/>
    <row r="5425" s="94" customFormat="1" x14ac:dyDescent="0.25"/>
    <row r="5426" s="94" customFormat="1" x14ac:dyDescent="0.25"/>
    <row r="5427" s="94" customFormat="1" x14ac:dyDescent="0.25"/>
    <row r="5428" s="94" customFormat="1" x14ac:dyDescent="0.25"/>
    <row r="5429" s="94" customFormat="1" x14ac:dyDescent="0.25"/>
    <row r="5430" s="94" customFormat="1" x14ac:dyDescent="0.25"/>
    <row r="5431" s="94" customFormat="1" x14ac:dyDescent="0.25"/>
    <row r="5432" s="94" customFormat="1" x14ac:dyDescent="0.25"/>
    <row r="5433" s="94" customFormat="1" x14ac:dyDescent="0.25"/>
    <row r="5434" s="94" customFormat="1" x14ac:dyDescent="0.25"/>
    <row r="5435" s="94" customFormat="1" x14ac:dyDescent="0.25"/>
    <row r="5436" s="94" customFormat="1" x14ac:dyDescent="0.25"/>
    <row r="5437" s="94" customFormat="1" x14ac:dyDescent="0.25"/>
    <row r="5438" s="94" customFormat="1" x14ac:dyDescent="0.25"/>
    <row r="5439" s="94" customFormat="1" x14ac:dyDescent="0.25"/>
    <row r="5440" s="94" customFormat="1" x14ac:dyDescent="0.25"/>
    <row r="5441" s="94" customFormat="1" x14ac:dyDescent="0.25"/>
    <row r="5442" s="94" customFormat="1" x14ac:dyDescent="0.25"/>
    <row r="5443" s="94" customFormat="1" x14ac:dyDescent="0.25"/>
    <row r="5444" s="94" customFormat="1" x14ac:dyDescent="0.25"/>
    <row r="5445" s="94" customFormat="1" x14ac:dyDescent="0.25"/>
    <row r="5446" s="94" customFormat="1" x14ac:dyDescent="0.25"/>
    <row r="5447" s="94" customFormat="1" x14ac:dyDescent="0.25"/>
    <row r="5448" s="94" customFormat="1" x14ac:dyDescent="0.25"/>
    <row r="5449" s="94" customFormat="1" x14ac:dyDescent="0.25"/>
    <row r="5450" s="94" customFormat="1" x14ac:dyDescent="0.25"/>
    <row r="5451" s="94" customFormat="1" x14ac:dyDescent="0.25"/>
    <row r="5452" s="94" customFormat="1" x14ac:dyDescent="0.25"/>
    <row r="5453" s="94" customFormat="1" x14ac:dyDescent="0.25"/>
    <row r="5454" s="94" customFormat="1" x14ac:dyDescent="0.25"/>
    <row r="5455" s="94" customFormat="1" x14ac:dyDescent="0.25"/>
    <row r="5456" s="94" customFormat="1" x14ac:dyDescent="0.25"/>
    <row r="5457" s="94" customFormat="1" x14ac:dyDescent="0.25"/>
    <row r="5458" s="94" customFormat="1" x14ac:dyDescent="0.25"/>
    <row r="5459" s="94" customFormat="1" x14ac:dyDescent="0.25"/>
    <row r="5460" s="94" customFormat="1" x14ac:dyDescent="0.25"/>
    <row r="5461" s="94" customFormat="1" x14ac:dyDescent="0.25"/>
    <row r="5462" s="94" customFormat="1" x14ac:dyDescent="0.25"/>
    <row r="5463" s="94" customFormat="1" x14ac:dyDescent="0.25"/>
    <row r="5464" s="94" customFormat="1" x14ac:dyDescent="0.25"/>
    <row r="5465" s="94" customFormat="1" x14ac:dyDescent="0.25"/>
    <row r="5466" s="94" customFormat="1" x14ac:dyDescent="0.25"/>
    <row r="5467" s="94" customFormat="1" x14ac:dyDescent="0.25"/>
    <row r="5468" s="94" customFormat="1" x14ac:dyDescent="0.25"/>
    <row r="5469" s="94" customFormat="1" x14ac:dyDescent="0.25"/>
    <row r="5470" s="94" customFormat="1" x14ac:dyDescent="0.25"/>
    <row r="5471" s="94" customFormat="1" x14ac:dyDescent="0.25"/>
    <row r="5472" s="94" customFormat="1" x14ac:dyDescent="0.25"/>
    <row r="5473" s="94" customFormat="1" x14ac:dyDescent="0.25"/>
    <row r="5474" s="94" customFormat="1" x14ac:dyDescent="0.25"/>
    <row r="5475" s="94" customFormat="1" x14ac:dyDescent="0.25"/>
    <row r="5476" s="94" customFormat="1" x14ac:dyDescent="0.25"/>
    <row r="5477" s="94" customFormat="1" x14ac:dyDescent="0.25"/>
    <row r="5478" s="94" customFormat="1" x14ac:dyDescent="0.25"/>
    <row r="5479" s="94" customFormat="1" x14ac:dyDescent="0.25"/>
    <row r="5480" s="94" customFormat="1" x14ac:dyDescent="0.25"/>
    <row r="5481" s="94" customFormat="1" x14ac:dyDescent="0.25"/>
    <row r="5482" s="94" customFormat="1" x14ac:dyDescent="0.25"/>
    <row r="5483" s="94" customFormat="1" x14ac:dyDescent="0.25"/>
    <row r="5484" s="94" customFormat="1" x14ac:dyDescent="0.25"/>
    <row r="5485" s="94" customFormat="1" x14ac:dyDescent="0.25"/>
    <row r="5486" s="94" customFormat="1" x14ac:dyDescent="0.25"/>
    <row r="5487" s="94" customFormat="1" x14ac:dyDescent="0.25"/>
    <row r="5488" s="94" customFormat="1" x14ac:dyDescent="0.25"/>
    <row r="5489" s="94" customFormat="1" x14ac:dyDescent="0.25"/>
    <row r="5490" s="94" customFormat="1" x14ac:dyDescent="0.25"/>
    <row r="5491" s="94" customFormat="1" x14ac:dyDescent="0.25"/>
    <row r="5492" s="94" customFormat="1" x14ac:dyDescent="0.25"/>
    <row r="5493" s="94" customFormat="1" x14ac:dyDescent="0.25"/>
    <row r="5494" s="94" customFormat="1" x14ac:dyDescent="0.25"/>
    <row r="5495" s="94" customFormat="1" x14ac:dyDescent="0.25"/>
    <row r="5496" s="94" customFormat="1" x14ac:dyDescent="0.25"/>
    <row r="5497" s="94" customFormat="1" x14ac:dyDescent="0.25"/>
    <row r="5498" s="94" customFormat="1" x14ac:dyDescent="0.25"/>
    <row r="5499" s="94" customFormat="1" x14ac:dyDescent="0.25"/>
    <row r="5500" s="94" customFormat="1" x14ac:dyDescent="0.25"/>
    <row r="5501" s="94" customFormat="1" x14ac:dyDescent="0.25"/>
    <row r="5502" s="94" customFormat="1" x14ac:dyDescent="0.25"/>
    <row r="5503" s="94" customFormat="1" x14ac:dyDescent="0.25"/>
    <row r="5504" s="94" customFormat="1" x14ac:dyDescent="0.25"/>
    <row r="5505" s="94" customFormat="1" x14ac:dyDescent="0.25"/>
    <row r="5506" s="94" customFormat="1" x14ac:dyDescent="0.25"/>
    <row r="5507" s="94" customFormat="1" x14ac:dyDescent="0.25"/>
    <row r="5508" s="94" customFormat="1" x14ac:dyDescent="0.25"/>
    <row r="5509" s="94" customFormat="1" x14ac:dyDescent="0.25"/>
    <row r="5510" s="94" customFormat="1" x14ac:dyDescent="0.25"/>
    <row r="5511" s="94" customFormat="1" x14ac:dyDescent="0.25"/>
    <row r="5512" s="94" customFormat="1" x14ac:dyDescent="0.25"/>
    <row r="5513" s="94" customFormat="1" x14ac:dyDescent="0.25"/>
    <row r="5514" s="94" customFormat="1" x14ac:dyDescent="0.25"/>
    <row r="5515" s="94" customFormat="1" x14ac:dyDescent="0.25"/>
    <row r="5516" s="94" customFormat="1" x14ac:dyDescent="0.25"/>
    <row r="5517" s="94" customFormat="1" x14ac:dyDescent="0.25"/>
    <row r="5518" s="94" customFormat="1" x14ac:dyDescent="0.25"/>
    <row r="5519" s="94" customFormat="1" x14ac:dyDescent="0.25"/>
    <row r="5520" s="94" customFormat="1" x14ac:dyDescent="0.25"/>
    <row r="5521" s="94" customFormat="1" x14ac:dyDescent="0.25"/>
    <row r="5522" s="94" customFormat="1" x14ac:dyDescent="0.25"/>
    <row r="5523" s="94" customFormat="1" x14ac:dyDescent="0.25"/>
    <row r="5524" s="94" customFormat="1" x14ac:dyDescent="0.25"/>
    <row r="5525" s="94" customFormat="1" x14ac:dyDescent="0.25"/>
    <row r="5526" s="94" customFormat="1" x14ac:dyDescent="0.25"/>
    <row r="5527" s="94" customFormat="1" x14ac:dyDescent="0.25"/>
    <row r="5528" s="94" customFormat="1" x14ac:dyDescent="0.25"/>
    <row r="5529" s="94" customFormat="1" x14ac:dyDescent="0.25"/>
    <row r="5530" s="94" customFormat="1" x14ac:dyDescent="0.25"/>
    <row r="5531" s="94" customFormat="1" x14ac:dyDescent="0.25"/>
    <row r="5532" s="94" customFormat="1" x14ac:dyDescent="0.25"/>
    <row r="5533" s="94" customFormat="1" x14ac:dyDescent="0.25"/>
    <row r="5534" s="94" customFormat="1" x14ac:dyDescent="0.25"/>
    <row r="5535" s="94" customFormat="1" x14ac:dyDescent="0.25"/>
    <row r="5536" s="94" customFormat="1" x14ac:dyDescent="0.25"/>
    <row r="5537" s="94" customFormat="1" x14ac:dyDescent="0.25"/>
    <row r="5538" s="94" customFormat="1" x14ac:dyDescent="0.25"/>
    <row r="5539" s="94" customFormat="1" x14ac:dyDescent="0.25"/>
    <row r="5540" s="94" customFormat="1" x14ac:dyDescent="0.25"/>
    <row r="5541" s="94" customFormat="1" x14ac:dyDescent="0.25"/>
    <row r="5542" s="94" customFormat="1" x14ac:dyDescent="0.25"/>
    <row r="5543" s="94" customFormat="1" x14ac:dyDescent="0.25"/>
    <row r="5544" s="94" customFormat="1" x14ac:dyDescent="0.25"/>
    <row r="5545" s="94" customFormat="1" x14ac:dyDescent="0.25"/>
    <row r="5546" s="94" customFormat="1" x14ac:dyDescent="0.25"/>
    <row r="5547" s="94" customFormat="1" x14ac:dyDescent="0.25"/>
    <row r="5548" s="94" customFormat="1" x14ac:dyDescent="0.25"/>
    <row r="5549" s="94" customFormat="1" x14ac:dyDescent="0.25"/>
    <row r="5550" s="94" customFormat="1" x14ac:dyDescent="0.25"/>
    <row r="5551" s="94" customFormat="1" x14ac:dyDescent="0.25"/>
    <row r="5552" s="94" customFormat="1" x14ac:dyDescent="0.25"/>
    <row r="5553" s="94" customFormat="1" x14ac:dyDescent="0.25"/>
    <row r="5554" s="94" customFormat="1" x14ac:dyDescent="0.25"/>
    <row r="5555" s="94" customFormat="1" x14ac:dyDescent="0.25"/>
    <row r="5556" s="94" customFormat="1" x14ac:dyDescent="0.25"/>
    <row r="5557" s="94" customFormat="1" x14ac:dyDescent="0.25"/>
    <row r="5558" s="94" customFormat="1" x14ac:dyDescent="0.25"/>
    <row r="5559" s="94" customFormat="1" x14ac:dyDescent="0.25"/>
    <row r="5560" s="94" customFormat="1" x14ac:dyDescent="0.25"/>
    <row r="5561" s="94" customFormat="1" x14ac:dyDescent="0.25"/>
    <row r="5562" s="94" customFormat="1" x14ac:dyDescent="0.25"/>
    <row r="5563" s="94" customFormat="1" x14ac:dyDescent="0.25"/>
    <row r="5564" s="94" customFormat="1" x14ac:dyDescent="0.25"/>
    <row r="5565" s="94" customFormat="1" x14ac:dyDescent="0.25"/>
    <row r="5566" s="94" customFormat="1" x14ac:dyDescent="0.25"/>
    <row r="5567" s="94" customFormat="1" x14ac:dyDescent="0.25"/>
    <row r="5568" s="94" customFormat="1" x14ac:dyDescent="0.25"/>
    <row r="5569" s="94" customFormat="1" x14ac:dyDescent="0.25"/>
    <row r="5570" s="94" customFormat="1" x14ac:dyDescent="0.25"/>
    <row r="5571" s="94" customFormat="1" x14ac:dyDescent="0.25"/>
    <row r="5572" s="94" customFormat="1" x14ac:dyDescent="0.25"/>
    <row r="5573" s="94" customFormat="1" x14ac:dyDescent="0.25"/>
    <row r="5574" s="94" customFormat="1" x14ac:dyDescent="0.25"/>
    <row r="5575" s="94" customFormat="1" x14ac:dyDescent="0.25"/>
    <row r="5576" s="94" customFormat="1" x14ac:dyDescent="0.25"/>
    <row r="5577" s="94" customFormat="1" x14ac:dyDescent="0.25"/>
    <row r="5578" s="94" customFormat="1" x14ac:dyDescent="0.25"/>
    <row r="5579" s="94" customFormat="1" x14ac:dyDescent="0.25"/>
    <row r="5580" s="94" customFormat="1" x14ac:dyDescent="0.25"/>
    <row r="5581" s="94" customFormat="1" x14ac:dyDescent="0.25"/>
    <row r="5582" s="94" customFormat="1" x14ac:dyDescent="0.25"/>
    <row r="5583" s="94" customFormat="1" x14ac:dyDescent="0.25"/>
    <row r="5584" s="94" customFormat="1" x14ac:dyDescent="0.25"/>
    <row r="5585" s="94" customFormat="1" x14ac:dyDescent="0.25"/>
    <row r="5586" s="94" customFormat="1" x14ac:dyDescent="0.25"/>
    <row r="5587" s="94" customFormat="1" x14ac:dyDescent="0.25"/>
    <row r="5588" s="94" customFormat="1" x14ac:dyDescent="0.25"/>
    <row r="5589" s="94" customFormat="1" x14ac:dyDescent="0.25"/>
    <row r="5590" s="94" customFormat="1" x14ac:dyDescent="0.25"/>
    <row r="5591" s="94" customFormat="1" x14ac:dyDescent="0.25"/>
    <row r="5592" s="94" customFormat="1" x14ac:dyDescent="0.25"/>
    <row r="5593" s="94" customFormat="1" x14ac:dyDescent="0.25"/>
    <row r="5594" s="94" customFormat="1" x14ac:dyDescent="0.25"/>
    <row r="5595" s="94" customFormat="1" x14ac:dyDescent="0.25"/>
    <row r="5596" s="94" customFormat="1" x14ac:dyDescent="0.25"/>
    <row r="5597" s="94" customFormat="1" x14ac:dyDescent="0.25"/>
    <row r="5598" s="94" customFormat="1" x14ac:dyDescent="0.25"/>
    <row r="5599" s="94" customFormat="1" x14ac:dyDescent="0.25"/>
    <row r="5600" s="94" customFormat="1" x14ac:dyDescent="0.25"/>
    <row r="5601" s="94" customFormat="1" x14ac:dyDescent="0.25"/>
    <row r="5602" s="94" customFormat="1" x14ac:dyDescent="0.25"/>
    <row r="5603" s="94" customFormat="1" x14ac:dyDescent="0.25"/>
    <row r="5604" s="94" customFormat="1" x14ac:dyDescent="0.25"/>
    <row r="5605" s="94" customFormat="1" x14ac:dyDescent="0.25"/>
    <row r="5606" s="94" customFormat="1" x14ac:dyDescent="0.25"/>
    <row r="5607" s="94" customFormat="1" x14ac:dyDescent="0.25"/>
    <row r="5608" s="94" customFormat="1" x14ac:dyDescent="0.25"/>
    <row r="5609" s="94" customFormat="1" x14ac:dyDescent="0.25"/>
    <row r="5610" s="94" customFormat="1" x14ac:dyDescent="0.25"/>
    <row r="5611" s="94" customFormat="1" x14ac:dyDescent="0.25"/>
    <row r="5612" s="94" customFormat="1" x14ac:dyDescent="0.25"/>
    <row r="5613" s="94" customFormat="1" x14ac:dyDescent="0.25"/>
    <row r="5614" s="94" customFormat="1" x14ac:dyDescent="0.25"/>
    <row r="5615" s="94" customFormat="1" x14ac:dyDescent="0.25"/>
    <row r="5616" s="94" customFormat="1" x14ac:dyDescent="0.25"/>
    <row r="5617" s="94" customFormat="1" x14ac:dyDescent="0.25"/>
    <row r="5618" s="94" customFormat="1" x14ac:dyDescent="0.25"/>
    <row r="5619" s="94" customFormat="1" x14ac:dyDescent="0.25"/>
    <row r="5620" s="94" customFormat="1" x14ac:dyDescent="0.25"/>
    <row r="5621" s="94" customFormat="1" x14ac:dyDescent="0.25"/>
    <row r="5622" s="94" customFormat="1" x14ac:dyDescent="0.25"/>
    <row r="5623" s="94" customFormat="1" x14ac:dyDescent="0.25"/>
    <row r="5624" s="94" customFormat="1" x14ac:dyDescent="0.25"/>
    <row r="5625" s="94" customFormat="1" x14ac:dyDescent="0.25"/>
    <row r="5626" s="94" customFormat="1" x14ac:dyDescent="0.25"/>
    <row r="5627" s="94" customFormat="1" x14ac:dyDescent="0.25"/>
    <row r="5628" s="94" customFormat="1" x14ac:dyDescent="0.25"/>
    <row r="5629" s="94" customFormat="1" x14ac:dyDescent="0.25"/>
    <row r="5630" s="94" customFormat="1" x14ac:dyDescent="0.25"/>
    <row r="5631" s="94" customFormat="1" x14ac:dyDescent="0.25"/>
    <row r="5632" s="94" customFormat="1" x14ac:dyDescent="0.25"/>
    <row r="5633" s="94" customFormat="1" x14ac:dyDescent="0.25"/>
    <row r="5634" s="94" customFormat="1" x14ac:dyDescent="0.25"/>
    <row r="5635" s="94" customFormat="1" x14ac:dyDescent="0.25"/>
    <row r="5636" s="94" customFormat="1" x14ac:dyDescent="0.25"/>
    <row r="5637" s="94" customFormat="1" x14ac:dyDescent="0.25"/>
    <row r="5638" s="94" customFormat="1" x14ac:dyDescent="0.25"/>
    <row r="5639" s="94" customFormat="1" x14ac:dyDescent="0.25"/>
    <row r="5640" s="94" customFormat="1" x14ac:dyDescent="0.25"/>
    <row r="5641" s="94" customFormat="1" x14ac:dyDescent="0.25"/>
    <row r="5642" s="94" customFormat="1" x14ac:dyDescent="0.25"/>
    <row r="5643" s="94" customFormat="1" x14ac:dyDescent="0.25"/>
    <row r="5644" s="94" customFormat="1" x14ac:dyDescent="0.25"/>
    <row r="5645" s="94" customFormat="1" x14ac:dyDescent="0.25"/>
    <row r="5646" s="94" customFormat="1" x14ac:dyDescent="0.25"/>
    <row r="5647" s="94" customFormat="1" x14ac:dyDescent="0.25"/>
    <row r="5648" s="94" customFormat="1" x14ac:dyDescent="0.25"/>
    <row r="5649" s="94" customFormat="1" x14ac:dyDescent="0.25"/>
    <row r="5650" s="94" customFormat="1" x14ac:dyDescent="0.25"/>
    <row r="5651" s="94" customFormat="1" x14ac:dyDescent="0.25"/>
    <row r="5652" s="94" customFormat="1" x14ac:dyDescent="0.25"/>
    <row r="5653" s="94" customFormat="1" x14ac:dyDescent="0.25"/>
    <row r="5654" s="94" customFormat="1" x14ac:dyDescent="0.25"/>
    <row r="5655" s="94" customFormat="1" x14ac:dyDescent="0.25"/>
    <row r="5656" s="94" customFormat="1" x14ac:dyDescent="0.25"/>
    <row r="5657" s="94" customFormat="1" x14ac:dyDescent="0.25"/>
    <row r="5658" s="94" customFormat="1" x14ac:dyDescent="0.25"/>
    <row r="5659" s="94" customFormat="1" x14ac:dyDescent="0.25"/>
    <row r="5660" s="94" customFormat="1" x14ac:dyDescent="0.25"/>
    <row r="5661" s="94" customFormat="1" x14ac:dyDescent="0.25"/>
    <row r="5662" s="94" customFormat="1" x14ac:dyDescent="0.25"/>
    <row r="5663" s="94" customFormat="1" x14ac:dyDescent="0.25"/>
    <row r="5664" s="94" customFormat="1" x14ac:dyDescent="0.25"/>
    <row r="5665" s="94" customFormat="1" x14ac:dyDescent="0.25"/>
    <row r="5666" s="94" customFormat="1" x14ac:dyDescent="0.25"/>
    <row r="5667" s="94" customFormat="1" x14ac:dyDescent="0.25"/>
    <row r="5668" s="94" customFormat="1" x14ac:dyDescent="0.25"/>
    <row r="5669" s="94" customFormat="1" x14ac:dyDescent="0.25"/>
    <row r="5670" s="94" customFormat="1" x14ac:dyDescent="0.25"/>
    <row r="5671" s="94" customFormat="1" x14ac:dyDescent="0.25"/>
    <row r="5672" s="94" customFormat="1" x14ac:dyDescent="0.25"/>
    <row r="5673" s="94" customFormat="1" x14ac:dyDescent="0.25"/>
    <row r="5674" s="94" customFormat="1" x14ac:dyDescent="0.25"/>
    <row r="5675" s="94" customFormat="1" x14ac:dyDescent="0.25"/>
    <row r="5676" s="94" customFormat="1" x14ac:dyDescent="0.25"/>
    <row r="5677" s="94" customFormat="1" x14ac:dyDescent="0.25"/>
    <row r="5678" s="94" customFormat="1" x14ac:dyDescent="0.25"/>
    <row r="5679" s="94" customFormat="1" x14ac:dyDescent="0.25"/>
    <row r="5680" s="94" customFormat="1" x14ac:dyDescent="0.25"/>
    <row r="5681" s="94" customFormat="1" x14ac:dyDescent="0.25"/>
    <row r="5682" s="94" customFormat="1" x14ac:dyDescent="0.25"/>
    <row r="5683" s="94" customFormat="1" x14ac:dyDescent="0.25"/>
    <row r="5684" s="94" customFormat="1" x14ac:dyDescent="0.25"/>
    <row r="5685" s="94" customFormat="1" x14ac:dyDescent="0.25"/>
    <row r="5686" s="94" customFormat="1" x14ac:dyDescent="0.25"/>
    <row r="5687" s="94" customFormat="1" x14ac:dyDescent="0.25"/>
    <row r="5688" s="94" customFormat="1" x14ac:dyDescent="0.25"/>
    <row r="5689" s="94" customFormat="1" x14ac:dyDescent="0.25"/>
    <row r="5690" s="94" customFormat="1" x14ac:dyDescent="0.25"/>
    <row r="5691" s="94" customFormat="1" x14ac:dyDescent="0.25"/>
    <row r="5692" s="94" customFormat="1" x14ac:dyDescent="0.25"/>
    <row r="5693" s="94" customFormat="1" x14ac:dyDescent="0.25"/>
    <row r="5694" s="94" customFormat="1" x14ac:dyDescent="0.25"/>
    <row r="5695" s="94" customFormat="1" x14ac:dyDescent="0.25"/>
    <row r="5696" s="94" customFormat="1" x14ac:dyDescent="0.25"/>
    <row r="5697" s="94" customFormat="1" x14ac:dyDescent="0.25"/>
    <row r="5698" s="94" customFormat="1" x14ac:dyDescent="0.25"/>
    <row r="5699" s="94" customFormat="1" x14ac:dyDescent="0.25"/>
    <row r="5700" s="94" customFormat="1" x14ac:dyDescent="0.25"/>
    <row r="5701" s="94" customFormat="1" x14ac:dyDescent="0.25"/>
    <row r="5702" s="94" customFormat="1" x14ac:dyDescent="0.25"/>
    <row r="5703" s="94" customFormat="1" x14ac:dyDescent="0.25"/>
    <row r="5704" s="94" customFormat="1" x14ac:dyDescent="0.25"/>
    <row r="5705" s="94" customFormat="1" x14ac:dyDescent="0.25"/>
    <row r="5706" s="94" customFormat="1" x14ac:dyDescent="0.25"/>
    <row r="5707" s="94" customFormat="1" x14ac:dyDescent="0.25"/>
    <row r="5708" s="94" customFormat="1" x14ac:dyDescent="0.25"/>
    <row r="5709" s="94" customFormat="1" x14ac:dyDescent="0.25"/>
    <row r="5710" s="94" customFormat="1" x14ac:dyDescent="0.25"/>
    <row r="5711" s="94" customFormat="1" x14ac:dyDescent="0.25"/>
    <row r="5712" s="94" customFormat="1" x14ac:dyDescent="0.25"/>
    <row r="5713" s="94" customFormat="1" x14ac:dyDescent="0.25"/>
    <row r="5714" s="94" customFormat="1" x14ac:dyDescent="0.25"/>
    <row r="5715" s="94" customFormat="1" x14ac:dyDescent="0.25"/>
    <row r="5716" s="94" customFormat="1" x14ac:dyDescent="0.25"/>
    <row r="5717" s="94" customFormat="1" x14ac:dyDescent="0.25"/>
    <row r="5718" s="94" customFormat="1" x14ac:dyDescent="0.25"/>
    <row r="5719" s="94" customFormat="1" x14ac:dyDescent="0.25"/>
    <row r="5720" s="94" customFormat="1" x14ac:dyDescent="0.25"/>
    <row r="5721" s="94" customFormat="1" x14ac:dyDescent="0.25"/>
    <row r="5722" s="94" customFormat="1" x14ac:dyDescent="0.25"/>
    <row r="5723" s="94" customFormat="1" x14ac:dyDescent="0.25"/>
    <row r="5724" s="94" customFormat="1" x14ac:dyDescent="0.25"/>
    <row r="5725" s="94" customFormat="1" x14ac:dyDescent="0.25"/>
    <row r="5726" s="94" customFormat="1" x14ac:dyDescent="0.25"/>
    <row r="5727" s="94" customFormat="1" x14ac:dyDescent="0.25"/>
    <row r="5728" s="94" customFormat="1" x14ac:dyDescent="0.25"/>
    <row r="5729" s="94" customFormat="1" x14ac:dyDescent="0.25"/>
    <row r="5730" s="94" customFormat="1" x14ac:dyDescent="0.25"/>
    <row r="5731" s="94" customFormat="1" x14ac:dyDescent="0.25"/>
    <row r="5732" s="94" customFormat="1" x14ac:dyDescent="0.25"/>
    <row r="5733" s="94" customFormat="1" x14ac:dyDescent="0.25"/>
    <row r="5734" s="94" customFormat="1" x14ac:dyDescent="0.25"/>
    <row r="5735" s="94" customFormat="1" x14ac:dyDescent="0.25"/>
    <row r="5736" s="94" customFormat="1" x14ac:dyDescent="0.25"/>
    <row r="5737" s="94" customFormat="1" x14ac:dyDescent="0.25"/>
    <row r="5738" s="94" customFormat="1" x14ac:dyDescent="0.25"/>
    <row r="5739" s="94" customFormat="1" x14ac:dyDescent="0.25"/>
    <row r="5740" s="94" customFormat="1" x14ac:dyDescent="0.25"/>
    <row r="5741" s="94" customFormat="1" x14ac:dyDescent="0.25"/>
    <row r="5742" s="94" customFormat="1" x14ac:dyDescent="0.25"/>
    <row r="5743" s="94" customFormat="1" x14ac:dyDescent="0.25"/>
    <row r="5744" s="94" customFormat="1" x14ac:dyDescent="0.25"/>
    <row r="5745" s="94" customFormat="1" x14ac:dyDescent="0.25"/>
    <row r="5746" s="94" customFormat="1" x14ac:dyDescent="0.25"/>
    <row r="5747" s="94" customFormat="1" x14ac:dyDescent="0.25"/>
    <row r="5748" s="94" customFormat="1" x14ac:dyDescent="0.25"/>
    <row r="5749" s="94" customFormat="1" x14ac:dyDescent="0.25"/>
    <row r="5750" s="94" customFormat="1" x14ac:dyDescent="0.25"/>
    <row r="5751" s="94" customFormat="1" x14ac:dyDescent="0.25"/>
    <row r="5752" s="94" customFormat="1" x14ac:dyDescent="0.25"/>
    <row r="5753" s="94" customFormat="1" x14ac:dyDescent="0.25"/>
    <row r="5754" s="94" customFormat="1" x14ac:dyDescent="0.25"/>
    <row r="5755" s="94" customFormat="1" x14ac:dyDescent="0.25"/>
    <row r="5756" s="94" customFormat="1" x14ac:dyDescent="0.25"/>
    <row r="5757" s="94" customFormat="1" x14ac:dyDescent="0.25"/>
    <row r="5758" s="94" customFormat="1" x14ac:dyDescent="0.25"/>
    <row r="5759" s="94" customFormat="1" x14ac:dyDescent="0.25"/>
    <row r="5760" s="94" customFormat="1" x14ac:dyDescent="0.25"/>
    <row r="5761" s="94" customFormat="1" x14ac:dyDescent="0.25"/>
    <row r="5762" s="94" customFormat="1" x14ac:dyDescent="0.25"/>
    <row r="5763" s="94" customFormat="1" x14ac:dyDescent="0.25"/>
    <row r="5764" s="94" customFormat="1" x14ac:dyDescent="0.25"/>
    <row r="5765" s="94" customFormat="1" x14ac:dyDescent="0.25"/>
    <row r="5766" s="94" customFormat="1" x14ac:dyDescent="0.25"/>
    <row r="5767" s="94" customFormat="1" x14ac:dyDescent="0.25"/>
    <row r="5768" s="94" customFormat="1" x14ac:dyDescent="0.25"/>
    <row r="5769" s="94" customFormat="1" x14ac:dyDescent="0.25"/>
    <row r="5770" s="94" customFormat="1" x14ac:dyDescent="0.25"/>
    <row r="5771" s="94" customFormat="1" x14ac:dyDescent="0.25"/>
    <row r="5772" s="94" customFormat="1" x14ac:dyDescent="0.25"/>
    <row r="5773" s="94" customFormat="1" x14ac:dyDescent="0.25"/>
    <row r="5774" s="94" customFormat="1" x14ac:dyDescent="0.25"/>
    <row r="5775" s="94" customFormat="1" x14ac:dyDescent="0.25"/>
    <row r="5776" s="94" customFormat="1" x14ac:dyDescent="0.25"/>
    <row r="5777" s="94" customFormat="1" x14ac:dyDescent="0.25"/>
    <row r="5778" s="94" customFormat="1" x14ac:dyDescent="0.25"/>
    <row r="5779" s="94" customFormat="1" x14ac:dyDescent="0.25"/>
    <row r="5780" s="94" customFormat="1" x14ac:dyDescent="0.25"/>
    <row r="5781" s="94" customFormat="1" x14ac:dyDescent="0.25"/>
    <row r="5782" s="94" customFormat="1" x14ac:dyDescent="0.25"/>
    <row r="5783" s="94" customFormat="1" x14ac:dyDescent="0.25"/>
    <row r="5784" s="94" customFormat="1" x14ac:dyDescent="0.25"/>
    <row r="5785" s="94" customFormat="1" x14ac:dyDescent="0.25"/>
    <row r="5786" s="94" customFormat="1" x14ac:dyDescent="0.25"/>
    <row r="5787" s="94" customFormat="1" x14ac:dyDescent="0.25"/>
    <row r="5788" s="94" customFormat="1" x14ac:dyDescent="0.25"/>
    <row r="5789" s="94" customFormat="1" x14ac:dyDescent="0.25"/>
    <row r="5790" s="94" customFormat="1" x14ac:dyDescent="0.25"/>
    <row r="5791" s="94" customFormat="1" x14ac:dyDescent="0.25"/>
    <row r="5792" s="94" customFormat="1" x14ac:dyDescent="0.25"/>
    <row r="5793" s="94" customFormat="1" x14ac:dyDescent="0.25"/>
    <row r="5794" s="94" customFormat="1" x14ac:dyDescent="0.25"/>
    <row r="5795" s="94" customFormat="1" x14ac:dyDescent="0.25"/>
    <row r="5796" s="94" customFormat="1" x14ac:dyDescent="0.25"/>
    <row r="5797" s="94" customFormat="1" x14ac:dyDescent="0.25"/>
    <row r="5798" s="94" customFormat="1" x14ac:dyDescent="0.25"/>
    <row r="5799" s="94" customFormat="1" x14ac:dyDescent="0.25"/>
    <row r="5800" s="94" customFormat="1" x14ac:dyDescent="0.25"/>
    <row r="5801" s="94" customFormat="1" x14ac:dyDescent="0.25"/>
    <row r="5802" s="94" customFormat="1" x14ac:dyDescent="0.25"/>
    <row r="5803" s="94" customFormat="1" x14ac:dyDescent="0.25"/>
    <row r="5804" s="94" customFormat="1" x14ac:dyDescent="0.25"/>
    <row r="5805" s="94" customFormat="1" x14ac:dyDescent="0.25"/>
    <row r="5806" s="94" customFormat="1" x14ac:dyDescent="0.25"/>
    <row r="5807" s="94" customFormat="1" x14ac:dyDescent="0.25"/>
    <row r="5808" s="94" customFormat="1" x14ac:dyDescent="0.25"/>
    <row r="5809" s="94" customFormat="1" x14ac:dyDescent="0.25"/>
    <row r="5810" s="94" customFormat="1" x14ac:dyDescent="0.25"/>
    <row r="5811" s="94" customFormat="1" x14ac:dyDescent="0.25"/>
    <row r="5812" s="94" customFormat="1" x14ac:dyDescent="0.25"/>
    <row r="5813" s="94" customFormat="1" x14ac:dyDescent="0.25"/>
    <row r="5814" s="94" customFormat="1" x14ac:dyDescent="0.25"/>
    <row r="5815" s="94" customFormat="1" x14ac:dyDescent="0.25"/>
    <row r="5816" s="94" customFormat="1" x14ac:dyDescent="0.25"/>
    <row r="5817" s="94" customFormat="1" x14ac:dyDescent="0.25"/>
    <row r="5818" s="94" customFormat="1" x14ac:dyDescent="0.25"/>
    <row r="5819" s="94" customFormat="1" x14ac:dyDescent="0.25"/>
    <row r="5820" s="94" customFormat="1" x14ac:dyDescent="0.25"/>
    <row r="5821" s="94" customFormat="1" x14ac:dyDescent="0.25"/>
    <row r="5822" s="94" customFormat="1" x14ac:dyDescent="0.25"/>
    <row r="5823" s="94" customFormat="1" x14ac:dyDescent="0.25"/>
    <row r="5824" s="94" customFormat="1" x14ac:dyDescent="0.25"/>
    <row r="5825" s="94" customFormat="1" x14ac:dyDescent="0.25"/>
    <row r="5826" s="94" customFormat="1" x14ac:dyDescent="0.25"/>
    <row r="5827" s="94" customFormat="1" x14ac:dyDescent="0.25"/>
    <row r="5828" s="94" customFormat="1" x14ac:dyDescent="0.25"/>
    <row r="5829" s="94" customFormat="1" x14ac:dyDescent="0.25"/>
    <row r="5830" s="94" customFormat="1" x14ac:dyDescent="0.25"/>
    <row r="5831" s="94" customFormat="1" x14ac:dyDescent="0.25"/>
    <row r="5832" s="94" customFormat="1" x14ac:dyDescent="0.25"/>
    <row r="5833" s="94" customFormat="1" x14ac:dyDescent="0.25"/>
    <row r="5834" s="94" customFormat="1" x14ac:dyDescent="0.25"/>
    <row r="5835" s="94" customFormat="1" x14ac:dyDescent="0.25"/>
    <row r="5836" s="94" customFormat="1" x14ac:dyDescent="0.25"/>
    <row r="5837" s="94" customFormat="1" x14ac:dyDescent="0.25"/>
    <row r="5838" s="94" customFormat="1" x14ac:dyDescent="0.25"/>
    <row r="5839" s="94" customFormat="1" x14ac:dyDescent="0.25"/>
    <row r="5840" s="94" customFormat="1" x14ac:dyDescent="0.25"/>
    <row r="5841" s="94" customFormat="1" x14ac:dyDescent="0.25"/>
    <row r="5842" s="94" customFormat="1" x14ac:dyDescent="0.25"/>
    <row r="5843" s="94" customFormat="1" x14ac:dyDescent="0.25"/>
    <row r="5844" s="94" customFormat="1" x14ac:dyDescent="0.25"/>
    <row r="5845" s="94" customFormat="1" x14ac:dyDescent="0.25"/>
    <row r="5846" s="94" customFormat="1" x14ac:dyDescent="0.25"/>
    <row r="5847" s="94" customFormat="1" x14ac:dyDescent="0.25"/>
    <row r="5848" s="94" customFormat="1" x14ac:dyDescent="0.25"/>
    <row r="5849" s="94" customFormat="1" x14ac:dyDescent="0.25"/>
    <row r="5850" s="94" customFormat="1" x14ac:dyDescent="0.25"/>
    <row r="5851" s="94" customFormat="1" x14ac:dyDescent="0.25"/>
    <row r="5852" s="94" customFormat="1" x14ac:dyDescent="0.25"/>
    <row r="5853" s="94" customFormat="1" x14ac:dyDescent="0.25"/>
    <row r="5854" s="94" customFormat="1" x14ac:dyDescent="0.25"/>
    <row r="5855" s="94" customFormat="1" x14ac:dyDescent="0.25"/>
    <row r="5856" s="94" customFormat="1" x14ac:dyDescent="0.25"/>
    <row r="5857" s="94" customFormat="1" x14ac:dyDescent="0.25"/>
    <row r="5858" s="94" customFormat="1" x14ac:dyDescent="0.25"/>
    <row r="5859" s="94" customFormat="1" x14ac:dyDescent="0.25"/>
    <row r="5860" s="94" customFormat="1" x14ac:dyDescent="0.25"/>
    <row r="5861" s="94" customFormat="1" x14ac:dyDescent="0.25"/>
    <row r="5862" s="94" customFormat="1" x14ac:dyDescent="0.25"/>
    <row r="5863" s="94" customFormat="1" x14ac:dyDescent="0.25"/>
    <row r="5864" s="94" customFormat="1" x14ac:dyDescent="0.25"/>
    <row r="5865" s="94" customFormat="1" x14ac:dyDescent="0.25"/>
    <row r="5866" s="94" customFormat="1" x14ac:dyDescent="0.25"/>
    <row r="5867" s="94" customFormat="1" x14ac:dyDescent="0.25"/>
    <row r="5868" s="94" customFormat="1" x14ac:dyDescent="0.25"/>
    <row r="5869" s="94" customFormat="1" x14ac:dyDescent="0.25"/>
    <row r="5870" s="94" customFormat="1" x14ac:dyDescent="0.25"/>
    <row r="5871" s="94" customFormat="1" x14ac:dyDescent="0.25"/>
    <row r="5872" s="94" customFormat="1" x14ac:dyDescent="0.25"/>
    <row r="5873" s="94" customFormat="1" x14ac:dyDescent="0.25"/>
    <row r="5874" s="94" customFormat="1" x14ac:dyDescent="0.25"/>
    <row r="5875" s="94" customFormat="1" x14ac:dyDescent="0.25"/>
    <row r="5876" s="94" customFormat="1" x14ac:dyDescent="0.25"/>
    <row r="5877" s="94" customFormat="1" x14ac:dyDescent="0.25"/>
    <row r="5878" s="94" customFormat="1" x14ac:dyDescent="0.25"/>
    <row r="5879" s="94" customFormat="1" x14ac:dyDescent="0.25"/>
    <row r="5880" s="94" customFormat="1" x14ac:dyDescent="0.25"/>
    <row r="5881" s="94" customFormat="1" x14ac:dyDescent="0.25"/>
    <row r="5882" s="94" customFormat="1" x14ac:dyDescent="0.25"/>
    <row r="5883" s="94" customFormat="1" x14ac:dyDescent="0.25"/>
    <row r="5884" s="94" customFormat="1" x14ac:dyDescent="0.25"/>
    <row r="5885" s="94" customFormat="1" x14ac:dyDescent="0.25"/>
    <row r="5886" s="94" customFormat="1" x14ac:dyDescent="0.25"/>
    <row r="5887" s="94" customFormat="1" x14ac:dyDescent="0.25"/>
    <row r="5888" s="94" customFormat="1" x14ac:dyDescent="0.25"/>
    <row r="5889" s="94" customFormat="1" x14ac:dyDescent="0.25"/>
    <row r="5890" s="94" customFormat="1" x14ac:dyDescent="0.25"/>
    <row r="5891" s="94" customFormat="1" x14ac:dyDescent="0.25"/>
    <row r="5892" s="94" customFormat="1" x14ac:dyDescent="0.25"/>
    <row r="5893" s="94" customFormat="1" x14ac:dyDescent="0.25"/>
    <row r="5894" s="94" customFormat="1" x14ac:dyDescent="0.25"/>
    <row r="5895" s="94" customFormat="1" x14ac:dyDescent="0.25"/>
    <row r="5896" s="94" customFormat="1" x14ac:dyDescent="0.25"/>
    <row r="5897" s="94" customFormat="1" x14ac:dyDescent="0.25"/>
    <row r="5898" s="94" customFormat="1" x14ac:dyDescent="0.25"/>
    <row r="5899" s="94" customFormat="1" x14ac:dyDescent="0.25"/>
    <row r="5900" s="94" customFormat="1" x14ac:dyDescent="0.25"/>
    <row r="5901" s="94" customFormat="1" x14ac:dyDescent="0.25"/>
    <row r="5902" s="94" customFormat="1" x14ac:dyDescent="0.25"/>
    <row r="5903" s="94" customFormat="1" x14ac:dyDescent="0.25"/>
    <row r="5904" s="94" customFormat="1" x14ac:dyDescent="0.25"/>
    <row r="5905" s="94" customFormat="1" x14ac:dyDescent="0.25"/>
    <row r="5906" s="94" customFormat="1" x14ac:dyDescent="0.25"/>
    <row r="5907" s="94" customFormat="1" x14ac:dyDescent="0.25"/>
    <row r="5908" s="94" customFormat="1" x14ac:dyDescent="0.25"/>
    <row r="5909" s="94" customFormat="1" x14ac:dyDescent="0.25"/>
    <row r="5910" s="94" customFormat="1" x14ac:dyDescent="0.25"/>
    <row r="5911" s="94" customFormat="1" x14ac:dyDescent="0.25"/>
    <row r="5912" s="94" customFormat="1" x14ac:dyDescent="0.25"/>
    <row r="5913" s="94" customFormat="1" x14ac:dyDescent="0.25"/>
    <row r="5914" s="94" customFormat="1" x14ac:dyDescent="0.25"/>
    <row r="5915" s="94" customFormat="1" x14ac:dyDescent="0.25"/>
    <row r="5916" s="94" customFormat="1" x14ac:dyDescent="0.25"/>
    <row r="5917" s="94" customFormat="1" x14ac:dyDescent="0.25"/>
    <row r="5918" s="94" customFormat="1" x14ac:dyDescent="0.25"/>
    <row r="5919" s="94" customFormat="1" x14ac:dyDescent="0.25"/>
    <row r="5920" s="94" customFormat="1" x14ac:dyDescent="0.25"/>
    <row r="5921" s="94" customFormat="1" x14ac:dyDescent="0.25"/>
    <row r="5922" s="94" customFormat="1" x14ac:dyDescent="0.25"/>
    <row r="5923" s="94" customFormat="1" x14ac:dyDescent="0.25"/>
    <row r="5924" s="94" customFormat="1" x14ac:dyDescent="0.25"/>
    <row r="5925" s="94" customFormat="1" x14ac:dyDescent="0.25"/>
    <row r="5926" s="94" customFormat="1" x14ac:dyDescent="0.25"/>
    <row r="5927" s="94" customFormat="1" x14ac:dyDescent="0.25"/>
    <row r="5928" s="94" customFormat="1" x14ac:dyDescent="0.25"/>
    <row r="5929" s="94" customFormat="1" x14ac:dyDescent="0.25"/>
    <row r="5930" s="94" customFormat="1" x14ac:dyDescent="0.25"/>
    <row r="5931" s="94" customFormat="1" x14ac:dyDescent="0.25"/>
    <row r="5932" s="94" customFormat="1" x14ac:dyDescent="0.25"/>
    <row r="5933" s="94" customFormat="1" x14ac:dyDescent="0.25"/>
    <row r="5934" s="94" customFormat="1" x14ac:dyDescent="0.25"/>
    <row r="5935" s="94" customFormat="1" x14ac:dyDescent="0.25"/>
    <row r="5936" s="94" customFormat="1" x14ac:dyDescent="0.25"/>
    <row r="5937" s="94" customFormat="1" x14ac:dyDescent="0.25"/>
    <row r="5938" s="94" customFormat="1" x14ac:dyDescent="0.25"/>
    <row r="5939" s="94" customFormat="1" x14ac:dyDescent="0.25"/>
    <row r="5940" s="94" customFormat="1" x14ac:dyDescent="0.25"/>
    <row r="5941" s="94" customFormat="1" x14ac:dyDescent="0.25"/>
    <row r="5942" s="94" customFormat="1" x14ac:dyDescent="0.25"/>
    <row r="5943" s="94" customFormat="1" x14ac:dyDescent="0.25"/>
    <row r="5944" s="94" customFormat="1" x14ac:dyDescent="0.25"/>
    <row r="5945" s="94" customFormat="1" x14ac:dyDescent="0.25"/>
    <row r="5946" s="94" customFormat="1" x14ac:dyDescent="0.25"/>
    <row r="5947" s="94" customFormat="1" x14ac:dyDescent="0.25"/>
    <row r="5948" s="94" customFormat="1" x14ac:dyDescent="0.25"/>
    <row r="5949" s="94" customFormat="1" x14ac:dyDescent="0.25"/>
    <row r="5950" s="94" customFormat="1" x14ac:dyDescent="0.25"/>
    <row r="5951" s="94" customFormat="1" x14ac:dyDescent="0.25"/>
    <row r="5952" s="94" customFormat="1" x14ac:dyDescent="0.25"/>
    <row r="5953" s="94" customFormat="1" x14ac:dyDescent="0.25"/>
    <row r="5954" s="94" customFormat="1" x14ac:dyDescent="0.25"/>
    <row r="5955" s="94" customFormat="1" x14ac:dyDescent="0.25"/>
    <row r="5956" s="94" customFormat="1" x14ac:dyDescent="0.25"/>
    <row r="5957" s="94" customFormat="1" x14ac:dyDescent="0.25"/>
    <row r="5958" s="94" customFormat="1" x14ac:dyDescent="0.25"/>
    <row r="5959" s="94" customFormat="1" x14ac:dyDescent="0.25"/>
    <row r="5960" s="94" customFormat="1" x14ac:dyDescent="0.25"/>
    <row r="5961" s="94" customFormat="1" x14ac:dyDescent="0.25"/>
    <row r="5962" s="94" customFormat="1" x14ac:dyDescent="0.25"/>
    <row r="5963" s="94" customFormat="1" x14ac:dyDescent="0.25"/>
    <row r="5964" s="94" customFormat="1" x14ac:dyDescent="0.25"/>
    <row r="5965" s="94" customFormat="1" x14ac:dyDescent="0.25"/>
    <row r="5966" s="94" customFormat="1" x14ac:dyDescent="0.25"/>
    <row r="5967" s="94" customFormat="1" x14ac:dyDescent="0.25"/>
    <row r="5968" s="94" customFormat="1" x14ac:dyDescent="0.25"/>
    <row r="5969" s="94" customFormat="1" x14ac:dyDescent="0.25"/>
    <row r="5970" s="94" customFormat="1" x14ac:dyDescent="0.25"/>
    <row r="5971" s="94" customFormat="1" x14ac:dyDescent="0.25"/>
    <row r="5972" s="94" customFormat="1" x14ac:dyDescent="0.25"/>
    <row r="5973" s="94" customFormat="1" x14ac:dyDescent="0.25"/>
    <row r="5974" s="94" customFormat="1" x14ac:dyDescent="0.25"/>
    <row r="5975" s="94" customFormat="1" x14ac:dyDescent="0.25"/>
    <row r="5976" s="94" customFormat="1" x14ac:dyDescent="0.25"/>
    <row r="5977" s="94" customFormat="1" x14ac:dyDescent="0.25"/>
    <row r="5978" s="94" customFormat="1" x14ac:dyDescent="0.25"/>
    <row r="5979" s="94" customFormat="1" x14ac:dyDescent="0.25"/>
    <row r="5980" s="94" customFormat="1" x14ac:dyDescent="0.25"/>
    <row r="5981" s="94" customFormat="1" x14ac:dyDescent="0.25"/>
    <row r="5982" s="94" customFormat="1" x14ac:dyDescent="0.25"/>
    <row r="5983" s="94" customFormat="1" x14ac:dyDescent="0.25"/>
    <row r="5984" s="94" customFormat="1" x14ac:dyDescent="0.25"/>
    <row r="5985" s="94" customFormat="1" x14ac:dyDescent="0.25"/>
    <row r="5986" s="94" customFormat="1" x14ac:dyDescent="0.25"/>
    <row r="5987" s="94" customFormat="1" x14ac:dyDescent="0.25"/>
    <row r="5988" s="94" customFormat="1" x14ac:dyDescent="0.25"/>
    <row r="5989" s="94" customFormat="1" x14ac:dyDescent="0.25"/>
    <row r="5990" s="94" customFormat="1" x14ac:dyDescent="0.25"/>
    <row r="5991" s="94" customFormat="1" x14ac:dyDescent="0.25"/>
    <row r="5992" s="94" customFormat="1" x14ac:dyDescent="0.25"/>
    <row r="5993" s="94" customFormat="1" x14ac:dyDescent="0.25"/>
    <row r="5994" s="94" customFormat="1" x14ac:dyDescent="0.25"/>
    <row r="5995" s="94" customFormat="1" x14ac:dyDescent="0.25"/>
    <row r="5996" s="94" customFormat="1" x14ac:dyDescent="0.25"/>
    <row r="5997" s="94" customFormat="1" x14ac:dyDescent="0.25"/>
    <row r="5998" s="94" customFormat="1" x14ac:dyDescent="0.25"/>
    <row r="5999" s="94" customFormat="1" x14ac:dyDescent="0.25"/>
    <row r="6000" s="94" customFormat="1" x14ac:dyDescent="0.25"/>
    <row r="6001" s="94" customFormat="1" x14ac:dyDescent="0.25"/>
    <row r="6002" s="94" customFormat="1" x14ac:dyDescent="0.25"/>
    <row r="6003" s="94" customFormat="1" x14ac:dyDescent="0.25"/>
    <row r="6004" s="94" customFormat="1" x14ac:dyDescent="0.25"/>
    <row r="6005" s="94" customFormat="1" x14ac:dyDescent="0.25"/>
    <row r="6006" s="94" customFormat="1" x14ac:dyDescent="0.25"/>
    <row r="6007" s="94" customFormat="1" x14ac:dyDescent="0.25"/>
    <row r="6008" s="94" customFormat="1" x14ac:dyDescent="0.25"/>
    <row r="6009" s="94" customFormat="1" x14ac:dyDescent="0.25"/>
    <row r="6010" s="94" customFormat="1" x14ac:dyDescent="0.25"/>
    <row r="6011" s="94" customFormat="1" x14ac:dyDescent="0.25"/>
    <row r="6012" s="94" customFormat="1" x14ac:dyDescent="0.25"/>
    <row r="6013" s="94" customFormat="1" x14ac:dyDescent="0.25"/>
    <row r="6014" s="94" customFormat="1" x14ac:dyDescent="0.25"/>
    <row r="6015" s="94" customFormat="1" x14ac:dyDescent="0.25"/>
    <row r="6016" s="94" customFormat="1" x14ac:dyDescent="0.25"/>
    <row r="6017" s="94" customFormat="1" x14ac:dyDescent="0.25"/>
    <row r="6018" s="94" customFormat="1" x14ac:dyDescent="0.25"/>
    <row r="6019" s="94" customFormat="1" x14ac:dyDescent="0.25"/>
    <row r="6020" s="94" customFormat="1" x14ac:dyDescent="0.25"/>
    <row r="6021" s="94" customFormat="1" x14ac:dyDescent="0.25"/>
    <row r="6022" s="94" customFormat="1" x14ac:dyDescent="0.25"/>
    <row r="6023" s="94" customFormat="1" x14ac:dyDescent="0.25"/>
    <row r="6024" s="94" customFormat="1" x14ac:dyDescent="0.25"/>
    <row r="6025" s="94" customFormat="1" x14ac:dyDescent="0.25"/>
    <row r="6026" s="94" customFormat="1" x14ac:dyDescent="0.25"/>
    <row r="6027" s="94" customFormat="1" x14ac:dyDescent="0.25"/>
    <row r="6028" s="94" customFormat="1" x14ac:dyDescent="0.25"/>
    <row r="6029" s="94" customFormat="1" x14ac:dyDescent="0.25"/>
    <row r="6030" s="94" customFormat="1" x14ac:dyDescent="0.25"/>
    <row r="6031" s="94" customFormat="1" x14ac:dyDescent="0.25"/>
    <row r="6032" s="94" customFormat="1" x14ac:dyDescent="0.25"/>
    <row r="6033" s="94" customFormat="1" x14ac:dyDescent="0.25"/>
    <row r="6034" s="94" customFormat="1" x14ac:dyDescent="0.25"/>
    <row r="6035" s="94" customFormat="1" x14ac:dyDescent="0.25"/>
    <row r="6036" s="94" customFormat="1" x14ac:dyDescent="0.25"/>
    <row r="6037" s="94" customFormat="1" x14ac:dyDescent="0.25"/>
    <row r="6038" s="94" customFormat="1" x14ac:dyDescent="0.25"/>
    <row r="6039" s="94" customFormat="1" x14ac:dyDescent="0.25"/>
    <row r="6040" s="94" customFormat="1" x14ac:dyDescent="0.25"/>
    <row r="6041" s="94" customFormat="1" x14ac:dyDescent="0.25"/>
    <row r="6042" s="94" customFormat="1" x14ac:dyDescent="0.25"/>
    <row r="6043" s="94" customFormat="1" x14ac:dyDescent="0.25"/>
    <row r="6044" s="94" customFormat="1" x14ac:dyDescent="0.25"/>
    <row r="6045" s="94" customFormat="1" x14ac:dyDescent="0.25"/>
    <row r="6046" s="94" customFormat="1" x14ac:dyDescent="0.25"/>
    <row r="6047" s="94" customFormat="1" x14ac:dyDescent="0.25"/>
    <row r="6048" s="94" customFormat="1" x14ac:dyDescent="0.25"/>
    <row r="6049" s="94" customFormat="1" x14ac:dyDescent="0.25"/>
    <row r="6050" s="94" customFormat="1" x14ac:dyDescent="0.25"/>
    <row r="6051" s="94" customFormat="1" x14ac:dyDescent="0.25"/>
    <row r="6052" s="94" customFormat="1" x14ac:dyDescent="0.25"/>
    <row r="6053" s="94" customFormat="1" x14ac:dyDescent="0.25"/>
    <row r="6054" s="94" customFormat="1" x14ac:dyDescent="0.25"/>
    <row r="6055" s="94" customFormat="1" x14ac:dyDescent="0.25"/>
    <row r="6056" s="94" customFormat="1" x14ac:dyDescent="0.25"/>
    <row r="6057" s="94" customFormat="1" x14ac:dyDescent="0.25"/>
    <row r="6058" s="94" customFormat="1" x14ac:dyDescent="0.25"/>
    <row r="6059" s="94" customFormat="1" x14ac:dyDescent="0.25"/>
    <row r="6060" s="94" customFormat="1" x14ac:dyDescent="0.25"/>
    <row r="6061" s="94" customFormat="1" x14ac:dyDescent="0.25"/>
    <row r="6062" s="94" customFormat="1" x14ac:dyDescent="0.25"/>
    <row r="6063" s="94" customFormat="1" x14ac:dyDescent="0.25"/>
    <row r="6064" s="94" customFormat="1" x14ac:dyDescent="0.25"/>
    <row r="6065" s="94" customFormat="1" x14ac:dyDescent="0.25"/>
    <row r="6066" s="94" customFormat="1" x14ac:dyDescent="0.25"/>
    <row r="6067" s="94" customFormat="1" x14ac:dyDescent="0.25"/>
    <row r="6068" s="94" customFormat="1" x14ac:dyDescent="0.25"/>
    <row r="6069" s="94" customFormat="1" x14ac:dyDescent="0.25"/>
    <row r="6070" s="94" customFormat="1" x14ac:dyDescent="0.25"/>
    <row r="6071" s="94" customFormat="1" x14ac:dyDescent="0.25"/>
    <row r="6072" s="94" customFormat="1" x14ac:dyDescent="0.25"/>
    <row r="6073" s="94" customFormat="1" x14ac:dyDescent="0.25"/>
    <row r="6074" s="94" customFormat="1" x14ac:dyDescent="0.25"/>
    <row r="6075" s="94" customFormat="1" x14ac:dyDescent="0.25"/>
    <row r="6076" s="94" customFormat="1" x14ac:dyDescent="0.25"/>
    <row r="6077" s="94" customFormat="1" x14ac:dyDescent="0.25"/>
    <row r="6078" s="94" customFormat="1" x14ac:dyDescent="0.25"/>
    <row r="6079" s="94" customFormat="1" x14ac:dyDescent="0.25"/>
    <row r="6080" s="94" customFormat="1" x14ac:dyDescent="0.25"/>
    <row r="6081" s="94" customFormat="1" x14ac:dyDescent="0.25"/>
    <row r="6082" s="94" customFormat="1" x14ac:dyDescent="0.25"/>
    <row r="6083" s="94" customFormat="1" x14ac:dyDescent="0.25"/>
    <row r="6084" s="94" customFormat="1" x14ac:dyDescent="0.25"/>
    <row r="6085" s="94" customFormat="1" x14ac:dyDescent="0.25"/>
    <row r="6086" s="94" customFormat="1" x14ac:dyDescent="0.25"/>
    <row r="6087" s="94" customFormat="1" x14ac:dyDescent="0.25"/>
    <row r="6088" s="94" customFormat="1" x14ac:dyDescent="0.25"/>
    <row r="6089" s="94" customFormat="1" x14ac:dyDescent="0.25"/>
    <row r="6090" s="94" customFormat="1" x14ac:dyDescent="0.25"/>
    <row r="6091" s="94" customFormat="1" x14ac:dyDescent="0.25"/>
    <row r="6092" s="94" customFormat="1" x14ac:dyDescent="0.25"/>
    <row r="6093" s="94" customFormat="1" x14ac:dyDescent="0.25"/>
    <row r="6094" s="94" customFormat="1" x14ac:dyDescent="0.25"/>
    <row r="6095" s="94" customFormat="1" x14ac:dyDescent="0.25"/>
    <row r="6096" s="94" customFormat="1" x14ac:dyDescent="0.25"/>
    <row r="6097" s="94" customFormat="1" x14ac:dyDescent="0.25"/>
    <row r="6098" s="94" customFormat="1" x14ac:dyDescent="0.25"/>
    <row r="6099" s="94" customFormat="1" x14ac:dyDescent="0.25"/>
    <row r="6100" s="94" customFormat="1" x14ac:dyDescent="0.25"/>
    <row r="6101" s="94" customFormat="1" x14ac:dyDescent="0.25"/>
    <row r="6102" s="94" customFormat="1" x14ac:dyDescent="0.25"/>
    <row r="6103" s="94" customFormat="1" x14ac:dyDescent="0.25"/>
    <row r="6104" s="94" customFormat="1" x14ac:dyDescent="0.25"/>
    <row r="6105" s="94" customFormat="1" x14ac:dyDescent="0.25"/>
    <row r="6106" s="94" customFormat="1" x14ac:dyDescent="0.25"/>
    <row r="6107" s="94" customFormat="1" x14ac:dyDescent="0.25"/>
    <row r="6108" s="94" customFormat="1" x14ac:dyDescent="0.25"/>
    <row r="6109" s="94" customFormat="1" x14ac:dyDescent="0.25"/>
    <row r="6110" s="94" customFormat="1" x14ac:dyDescent="0.25"/>
    <row r="6111" s="94" customFormat="1" x14ac:dyDescent="0.25"/>
    <row r="6112" s="94" customFormat="1" x14ac:dyDescent="0.25"/>
    <row r="6113" s="94" customFormat="1" x14ac:dyDescent="0.25"/>
    <row r="6114" s="94" customFormat="1" x14ac:dyDescent="0.25"/>
    <row r="6115" s="94" customFormat="1" x14ac:dyDescent="0.25"/>
    <row r="6116" s="94" customFormat="1" x14ac:dyDescent="0.25"/>
    <row r="6117" s="94" customFormat="1" x14ac:dyDescent="0.25"/>
    <row r="6118" s="94" customFormat="1" x14ac:dyDescent="0.25"/>
    <row r="6119" s="94" customFormat="1" x14ac:dyDescent="0.25"/>
    <row r="6120" s="94" customFormat="1" x14ac:dyDescent="0.25"/>
    <row r="6121" s="94" customFormat="1" x14ac:dyDescent="0.25"/>
    <row r="6122" s="94" customFormat="1" x14ac:dyDescent="0.25"/>
    <row r="6123" s="94" customFormat="1" x14ac:dyDescent="0.25"/>
    <row r="6124" s="94" customFormat="1" x14ac:dyDescent="0.25"/>
    <row r="6125" s="94" customFormat="1" x14ac:dyDescent="0.25"/>
    <row r="6126" s="94" customFormat="1" x14ac:dyDescent="0.25"/>
    <row r="6127" s="94" customFormat="1" x14ac:dyDescent="0.25"/>
    <row r="6128" s="94" customFormat="1" x14ac:dyDescent="0.25"/>
    <row r="6129" s="94" customFormat="1" x14ac:dyDescent="0.25"/>
    <row r="6130" s="94" customFormat="1" x14ac:dyDescent="0.25"/>
    <row r="6131" s="94" customFormat="1" x14ac:dyDescent="0.25"/>
    <row r="6132" s="94" customFormat="1" x14ac:dyDescent="0.25"/>
    <row r="6133" s="94" customFormat="1" x14ac:dyDescent="0.25"/>
    <row r="6134" s="94" customFormat="1" x14ac:dyDescent="0.25"/>
    <row r="6135" s="94" customFormat="1" x14ac:dyDescent="0.25"/>
    <row r="6136" s="94" customFormat="1" x14ac:dyDescent="0.25"/>
    <row r="6137" s="94" customFormat="1" x14ac:dyDescent="0.25"/>
    <row r="6138" s="94" customFormat="1" x14ac:dyDescent="0.25"/>
    <row r="6139" s="94" customFormat="1" x14ac:dyDescent="0.25"/>
    <row r="6140" s="94" customFormat="1" x14ac:dyDescent="0.25"/>
    <row r="6141" s="94" customFormat="1" x14ac:dyDescent="0.25"/>
    <row r="6142" s="94" customFormat="1" x14ac:dyDescent="0.25"/>
    <row r="6143" s="94" customFormat="1" x14ac:dyDescent="0.25"/>
    <row r="6144" s="94" customFormat="1" x14ac:dyDescent="0.25"/>
    <row r="6145" s="94" customFormat="1" x14ac:dyDescent="0.25"/>
    <row r="6146" s="94" customFormat="1" x14ac:dyDescent="0.25"/>
    <row r="6147" s="94" customFormat="1" x14ac:dyDescent="0.25"/>
    <row r="6148" s="94" customFormat="1" x14ac:dyDescent="0.25"/>
    <row r="6149" s="94" customFormat="1" x14ac:dyDescent="0.25"/>
    <row r="6150" s="94" customFormat="1" x14ac:dyDescent="0.25"/>
    <row r="6151" s="94" customFormat="1" x14ac:dyDescent="0.25"/>
    <row r="6152" s="94" customFormat="1" x14ac:dyDescent="0.25"/>
    <row r="6153" s="94" customFormat="1" x14ac:dyDescent="0.25"/>
    <row r="6154" s="94" customFormat="1" x14ac:dyDescent="0.25"/>
    <row r="6155" s="94" customFormat="1" x14ac:dyDescent="0.25"/>
    <row r="6156" s="94" customFormat="1" x14ac:dyDescent="0.25"/>
    <row r="6157" s="94" customFormat="1" x14ac:dyDescent="0.25"/>
    <row r="6158" s="94" customFormat="1" x14ac:dyDescent="0.25"/>
    <row r="6159" s="94" customFormat="1" x14ac:dyDescent="0.25"/>
    <row r="6160" s="94" customFormat="1" x14ac:dyDescent="0.25"/>
    <row r="6161" s="94" customFormat="1" x14ac:dyDescent="0.25"/>
    <row r="6162" s="94" customFormat="1" x14ac:dyDescent="0.25"/>
    <row r="6163" s="94" customFormat="1" x14ac:dyDescent="0.25"/>
    <row r="6164" s="94" customFormat="1" x14ac:dyDescent="0.25"/>
    <row r="6165" s="94" customFormat="1" x14ac:dyDescent="0.25"/>
    <row r="6166" s="94" customFormat="1" x14ac:dyDescent="0.25"/>
    <row r="6167" s="94" customFormat="1" x14ac:dyDescent="0.25"/>
    <row r="6168" s="94" customFormat="1" x14ac:dyDescent="0.25"/>
    <row r="6169" s="94" customFormat="1" x14ac:dyDescent="0.25"/>
    <row r="6170" s="94" customFormat="1" x14ac:dyDescent="0.25"/>
    <row r="6171" s="94" customFormat="1" x14ac:dyDescent="0.25"/>
    <row r="6172" s="94" customFormat="1" x14ac:dyDescent="0.25"/>
    <row r="6173" s="94" customFormat="1" x14ac:dyDescent="0.25"/>
    <row r="6174" s="94" customFormat="1" x14ac:dyDescent="0.25"/>
    <row r="6175" s="94" customFormat="1" x14ac:dyDescent="0.25"/>
    <row r="6176" s="94" customFormat="1" x14ac:dyDescent="0.25"/>
    <row r="6177" s="94" customFormat="1" x14ac:dyDescent="0.25"/>
    <row r="6178" s="94" customFormat="1" x14ac:dyDescent="0.25"/>
    <row r="6179" s="94" customFormat="1" x14ac:dyDescent="0.25"/>
    <row r="6180" s="94" customFormat="1" x14ac:dyDescent="0.25"/>
    <row r="6181" s="94" customFormat="1" x14ac:dyDescent="0.25"/>
    <row r="6182" s="94" customFormat="1" x14ac:dyDescent="0.25"/>
    <row r="6183" s="94" customFormat="1" x14ac:dyDescent="0.25"/>
    <row r="6184" s="94" customFormat="1" x14ac:dyDescent="0.25"/>
    <row r="6185" s="94" customFormat="1" x14ac:dyDescent="0.25"/>
    <row r="6186" s="94" customFormat="1" x14ac:dyDescent="0.25"/>
    <row r="6187" s="94" customFormat="1" x14ac:dyDescent="0.25"/>
    <row r="6188" s="94" customFormat="1" x14ac:dyDescent="0.25"/>
    <row r="6189" s="94" customFormat="1" x14ac:dyDescent="0.25"/>
    <row r="6190" s="94" customFormat="1" x14ac:dyDescent="0.25"/>
    <row r="6191" s="94" customFormat="1" x14ac:dyDescent="0.25"/>
    <row r="6192" s="94" customFormat="1" x14ac:dyDescent="0.25"/>
    <row r="6193" s="94" customFormat="1" x14ac:dyDescent="0.25"/>
    <row r="6194" s="94" customFormat="1" x14ac:dyDescent="0.25"/>
    <row r="6195" s="94" customFormat="1" x14ac:dyDescent="0.25"/>
    <row r="6196" s="94" customFormat="1" x14ac:dyDescent="0.25"/>
    <row r="6197" s="94" customFormat="1" x14ac:dyDescent="0.25"/>
    <row r="6198" s="94" customFormat="1" x14ac:dyDescent="0.25"/>
    <row r="6199" s="94" customFormat="1" x14ac:dyDescent="0.25"/>
    <row r="6200" s="94" customFormat="1" x14ac:dyDescent="0.25"/>
    <row r="6201" s="94" customFormat="1" x14ac:dyDescent="0.25"/>
    <row r="6202" s="94" customFormat="1" x14ac:dyDescent="0.25"/>
    <row r="6203" s="94" customFormat="1" x14ac:dyDescent="0.25"/>
    <row r="6204" s="94" customFormat="1" x14ac:dyDescent="0.25"/>
    <row r="6205" s="94" customFormat="1" x14ac:dyDescent="0.25"/>
    <row r="6206" s="94" customFormat="1" x14ac:dyDescent="0.25"/>
    <row r="6207" s="94" customFormat="1" x14ac:dyDescent="0.25"/>
    <row r="6208" s="94" customFormat="1" x14ac:dyDescent="0.25"/>
    <row r="6209" s="94" customFormat="1" x14ac:dyDescent="0.25"/>
    <row r="6210" s="94" customFormat="1" x14ac:dyDescent="0.25"/>
    <row r="6211" s="94" customFormat="1" x14ac:dyDescent="0.25"/>
    <row r="6212" s="94" customFormat="1" x14ac:dyDescent="0.25"/>
    <row r="6213" s="94" customFormat="1" x14ac:dyDescent="0.25"/>
    <row r="6214" s="94" customFormat="1" x14ac:dyDescent="0.25"/>
    <row r="6215" s="94" customFormat="1" x14ac:dyDescent="0.25"/>
    <row r="6216" s="94" customFormat="1" x14ac:dyDescent="0.25"/>
    <row r="6217" s="94" customFormat="1" x14ac:dyDescent="0.25"/>
    <row r="6218" s="94" customFormat="1" x14ac:dyDescent="0.25"/>
    <row r="6219" s="94" customFormat="1" x14ac:dyDescent="0.25"/>
    <row r="6220" s="94" customFormat="1" x14ac:dyDescent="0.25"/>
    <row r="6221" s="94" customFormat="1" x14ac:dyDescent="0.25"/>
    <row r="6222" s="94" customFormat="1" x14ac:dyDescent="0.25"/>
    <row r="6223" s="94" customFormat="1" x14ac:dyDescent="0.25"/>
    <row r="6224" s="94" customFormat="1" x14ac:dyDescent="0.25"/>
    <row r="6225" s="94" customFormat="1" x14ac:dyDescent="0.25"/>
    <row r="6226" s="94" customFormat="1" x14ac:dyDescent="0.25"/>
    <row r="6227" s="94" customFormat="1" x14ac:dyDescent="0.25"/>
    <row r="6228" s="94" customFormat="1" x14ac:dyDescent="0.25"/>
    <row r="6229" s="94" customFormat="1" x14ac:dyDescent="0.25"/>
    <row r="6230" s="94" customFormat="1" x14ac:dyDescent="0.25"/>
    <row r="6231" s="94" customFormat="1" x14ac:dyDescent="0.25"/>
    <row r="6232" s="94" customFormat="1" x14ac:dyDescent="0.25"/>
    <row r="6233" s="94" customFormat="1" x14ac:dyDescent="0.25"/>
    <row r="6234" s="94" customFormat="1" x14ac:dyDescent="0.25"/>
    <row r="6235" s="94" customFormat="1" x14ac:dyDescent="0.25"/>
    <row r="6236" s="94" customFormat="1" x14ac:dyDescent="0.25"/>
    <row r="6237" s="94" customFormat="1" x14ac:dyDescent="0.25"/>
    <row r="6238" s="94" customFormat="1" x14ac:dyDescent="0.25"/>
    <row r="6239" s="94" customFormat="1" x14ac:dyDescent="0.25"/>
    <row r="6240" s="94" customFormat="1" x14ac:dyDescent="0.25"/>
    <row r="6241" s="94" customFormat="1" x14ac:dyDescent="0.25"/>
    <row r="6242" s="94" customFormat="1" x14ac:dyDescent="0.25"/>
    <row r="6243" s="94" customFormat="1" x14ac:dyDescent="0.25"/>
    <row r="6244" s="94" customFormat="1" x14ac:dyDescent="0.25"/>
    <row r="6245" s="94" customFormat="1" x14ac:dyDescent="0.25"/>
    <row r="6246" s="94" customFormat="1" x14ac:dyDescent="0.25"/>
    <row r="6247" s="94" customFormat="1" x14ac:dyDescent="0.25"/>
    <row r="6248" s="94" customFormat="1" x14ac:dyDescent="0.25"/>
    <row r="6249" s="94" customFormat="1" x14ac:dyDescent="0.25"/>
    <row r="6250" s="94" customFormat="1" x14ac:dyDescent="0.25"/>
    <row r="6251" s="94" customFormat="1" x14ac:dyDescent="0.25"/>
    <row r="6252" s="94" customFormat="1" x14ac:dyDescent="0.25"/>
    <row r="6253" s="94" customFormat="1" x14ac:dyDescent="0.25"/>
    <row r="6254" s="94" customFormat="1" x14ac:dyDescent="0.25"/>
    <row r="6255" s="94" customFormat="1" x14ac:dyDescent="0.25"/>
    <row r="6256" s="94" customFormat="1" x14ac:dyDescent="0.25"/>
    <row r="6257" s="94" customFormat="1" x14ac:dyDescent="0.25"/>
    <row r="6258" s="94" customFormat="1" x14ac:dyDescent="0.25"/>
    <row r="6259" s="94" customFormat="1" x14ac:dyDescent="0.25"/>
    <row r="6260" s="94" customFormat="1" x14ac:dyDescent="0.25"/>
    <row r="6261" s="94" customFormat="1" x14ac:dyDescent="0.25"/>
    <row r="6262" s="94" customFormat="1" x14ac:dyDescent="0.25"/>
    <row r="6263" s="94" customFormat="1" x14ac:dyDescent="0.25"/>
    <row r="6264" s="94" customFormat="1" x14ac:dyDescent="0.25"/>
    <row r="6265" s="94" customFormat="1" x14ac:dyDescent="0.25"/>
    <row r="6266" s="94" customFormat="1" x14ac:dyDescent="0.25"/>
    <row r="6267" s="94" customFormat="1" x14ac:dyDescent="0.25"/>
    <row r="6268" s="94" customFormat="1" x14ac:dyDescent="0.25"/>
    <row r="6269" s="94" customFormat="1" x14ac:dyDescent="0.25"/>
    <row r="6270" s="94" customFormat="1" x14ac:dyDescent="0.25"/>
    <row r="6271" s="94" customFormat="1" x14ac:dyDescent="0.25"/>
    <row r="6272" s="94" customFormat="1" x14ac:dyDescent="0.25"/>
    <row r="6273" s="94" customFormat="1" x14ac:dyDescent="0.25"/>
    <row r="6274" s="94" customFormat="1" x14ac:dyDescent="0.25"/>
    <row r="6275" s="94" customFormat="1" x14ac:dyDescent="0.25"/>
    <row r="6276" s="94" customFormat="1" x14ac:dyDescent="0.25"/>
    <row r="6277" s="94" customFormat="1" x14ac:dyDescent="0.25"/>
    <row r="6278" s="94" customFormat="1" x14ac:dyDescent="0.25"/>
    <row r="6279" s="94" customFormat="1" x14ac:dyDescent="0.25"/>
    <row r="6280" s="94" customFormat="1" x14ac:dyDescent="0.25"/>
    <row r="6281" s="94" customFormat="1" x14ac:dyDescent="0.25"/>
    <row r="6282" s="94" customFormat="1" x14ac:dyDescent="0.25"/>
    <row r="6283" s="94" customFormat="1" x14ac:dyDescent="0.25"/>
    <row r="6284" s="94" customFormat="1" x14ac:dyDescent="0.25"/>
    <row r="6285" s="94" customFormat="1" x14ac:dyDescent="0.25"/>
    <row r="6286" s="94" customFormat="1" x14ac:dyDescent="0.25"/>
    <row r="6287" s="94" customFormat="1" x14ac:dyDescent="0.25"/>
    <row r="6288" s="94" customFormat="1" x14ac:dyDescent="0.25"/>
    <row r="6289" s="94" customFormat="1" x14ac:dyDescent="0.25"/>
    <row r="6290" s="94" customFormat="1" x14ac:dyDescent="0.25"/>
    <row r="6291" s="94" customFormat="1" x14ac:dyDescent="0.25"/>
    <row r="6292" s="94" customFormat="1" x14ac:dyDescent="0.25"/>
    <row r="6293" s="94" customFormat="1" x14ac:dyDescent="0.25"/>
    <row r="6294" s="94" customFormat="1" x14ac:dyDescent="0.25"/>
    <row r="6295" s="94" customFormat="1" x14ac:dyDescent="0.25"/>
    <row r="6296" s="94" customFormat="1" x14ac:dyDescent="0.25"/>
    <row r="6297" s="94" customFormat="1" x14ac:dyDescent="0.25"/>
    <row r="6298" s="94" customFormat="1" x14ac:dyDescent="0.25"/>
    <row r="6299" s="94" customFormat="1" x14ac:dyDescent="0.25"/>
    <row r="6300" s="94" customFormat="1" x14ac:dyDescent="0.25"/>
    <row r="6301" s="94" customFormat="1" x14ac:dyDescent="0.25"/>
    <row r="6302" s="94" customFormat="1" x14ac:dyDescent="0.25"/>
    <row r="6303" s="94" customFormat="1" x14ac:dyDescent="0.25"/>
    <row r="6304" s="94" customFormat="1" x14ac:dyDescent="0.25"/>
    <row r="6305" s="94" customFormat="1" x14ac:dyDescent="0.25"/>
    <row r="6306" s="94" customFormat="1" x14ac:dyDescent="0.25"/>
    <row r="6307" s="94" customFormat="1" x14ac:dyDescent="0.25"/>
    <row r="6308" s="94" customFormat="1" x14ac:dyDescent="0.25"/>
    <row r="6309" s="94" customFormat="1" x14ac:dyDescent="0.25"/>
    <row r="6310" s="94" customFormat="1" x14ac:dyDescent="0.25"/>
    <row r="6311" s="94" customFormat="1" x14ac:dyDescent="0.25"/>
    <row r="6312" s="94" customFormat="1" x14ac:dyDescent="0.25"/>
    <row r="6313" s="94" customFormat="1" x14ac:dyDescent="0.25"/>
    <row r="6314" s="94" customFormat="1" x14ac:dyDescent="0.25"/>
    <row r="6315" s="94" customFormat="1" x14ac:dyDescent="0.25"/>
    <row r="6316" s="94" customFormat="1" x14ac:dyDescent="0.25"/>
    <row r="6317" s="94" customFormat="1" x14ac:dyDescent="0.25"/>
    <row r="6318" s="94" customFormat="1" x14ac:dyDescent="0.25"/>
    <row r="6319" s="94" customFormat="1" x14ac:dyDescent="0.25"/>
    <row r="6320" s="94" customFormat="1" x14ac:dyDescent="0.25"/>
    <row r="6321" s="94" customFormat="1" x14ac:dyDescent="0.25"/>
    <row r="6322" s="94" customFormat="1" x14ac:dyDescent="0.25"/>
    <row r="6323" s="94" customFormat="1" x14ac:dyDescent="0.25"/>
    <row r="6324" s="94" customFormat="1" x14ac:dyDescent="0.25"/>
    <row r="6325" s="94" customFormat="1" x14ac:dyDescent="0.25"/>
    <row r="6326" s="94" customFormat="1" x14ac:dyDescent="0.25"/>
    <row r="6327" s="94" customFormat="1" x14ac:dyDescent="0.25"/>
    <row r="6328" s="94" customFormat="1" x14ac:dyDescent="0.25"/>
    <row r="6329" s="94" customFormat="1" x14ac:dyDescent="0.25"/>
    <row r="6330" s="94" customFormat="1" x14ac:dyDescent="0.25"/>
    <row r="6331" s="94" customFormat="1" x14ac:dyDescent="0.25"/>
    <row r="6332" s="94" customFormat="1" x14ac:dyDescent="0.25"/>
    <row r="6333" s="94" customFormat="1" x14ac:dyDescent="0.25"/>
    <row r="6334" s="94" customFormat="1" x14ac:dyDescent="0.25"/>
    <row r="6335" s="94" customFormat="1" x14ac:dyDescent="0.25"/>
    <row r="6336" s="94" customFormat="1" x14ac:dyDescent="0.25"/>
    <row r="6337" s="94" customFormat="1" x14ac:dyDescent="0.25"/>
    <row r="6338" s="94" customFormat="1" x14ac:dyDescent="0.25"/>
    <row r="6339" s="94" customFormat="1" x14ac:dyDescent="0.25"/>
    <row r="6340" s="94" customFormat="1" x14ac:dyDescent="0.25"/>
    <row r="6341" s="94" customFormat="1" x14ac:dyDescent="0.25"/>
    <row r="6342" s="94" customFormat="1" x14ac:dyDescent="0.25"/>
    <row r="6343" s="94" customFormat="1" x14ac:dyDescent="0.25"/>
    <row r="6344" s="94" customFormat="1" x14ac:dyDescent="0.25"/>
    <row r="6345" s="94" customFormat="1" x14ac:dyDescent="0.25"/>
    <row r="6346" s="94" customFormat="1" x14ac:dyDescent="0.25"/>
    <row r="6347" s="94" customFormat="1" x14ac:dyDescent="0.25"/>
    <row r="6348" s="94" customFormat="1" x14ac:dyDescent="0.25"/>
    <row r="6349" s="94" customFormat="1" x14ac:dyDescent="0.25"/>
    <row r="6350" s="94" customFormat="1" x14ac:dyDescent="0.25"/>
    <row r="6351" s="94" customFormat="1" x14ac:dyDescent="0.25"/>
    <row r="6352" s="94" customFormat="1" x14ac:dyDescent="0.25"/>
    <row r="6353" s="94" customFormat="1" x14ac:dyDescent="0.25"/>
    <row r="6354" s="94" customFormat="1" x14ac:dyDescent="0.25"/>
    <row r="6355" s="94" customFormat="1" x14ac:dyDescent="0.25"/>
    <row r="6356" s="94" customFormat="1" x14ac:dyDescent="0.25"/>
    <row r="6357" s="94" customFormat="1" x14ac:dyDescent="0.25"/>
    <row r="6358" s="94" customFormat="1" x14ac:dyDescent="0.25"/>
    <row r="6359" s="94" customFormat="1" x14ac:dyDescent="0.25"/>
    <row r="6360" s="94" customFormat="1" x14ac:dyDescent="0.25"/>
    <row r="6361" s="94" customFormat="1" x14ac:dyDescent="0.25"/>
    <row r="6362" s="94" customFormat="1" x14ac:dyDescent="0.25"/>
    <row r="6363" s="94" customFormat="1" x14ac:dyDescent="0.25"/>
    <row r="6364" s="94" customFormat="1" x14ac:dyDescent="0.25"/>
    <row r="6365" s="94" customFormat="1" x14ac:dyDescent="0.25"/>
    <row r="6366" s="94" customFormat="1" x14ac:dyDescent="0.25"/>
    <row r="6367" s="94" customFormat="1" x14ac:dyDescent="0.25"/>
    <row r="6368" s="94" customFormat="1" x14ac:dyDescent="0.25"/>
    <row r="6369" s="94" customFormat="1" x14ac:dyDescent="0.25"/>
    <row r="6370" s="94" customFormat="1" x14ac:dyDescent="0.25"/>
    <row r="6371" s="94" customFormat="1" x14ac:dyDescent="0.25"/>
    <row r="6372" s="94" customFormat="1" x14ac:dyDescent="0.25"/>
    <row r="6373" s="94" customFormat="1" x14ac:dyDescent="0.25"/>
    <row r="6374" s="94" customFormat="1" x14ac:dyDescent="0.25"/>
    <row r="6375" s="94" customFormat="1" x14ac:dyDescent="0.25"/>
    <row r="6376" s="94" customFormat="1" x14ac:dyDescent="0.25"/>
    <row r="6377" s="94" customFormat="1" x14ac:dyDescent="0.25"/>
    <row r="6378" s="94" customFormat="1" x14ac:dyDescent="0.25"/>
    <row r="6379" s="94" customFormat="1" x14ac:dyDescent="0.25"/>
    <row r="6380" s="94" customFormat="1" x14ac:dyDescent="0.25"/>
    <row r="6381" s="94" customFormat="1" x14ac:dyDescent="0.25"/>
    <row r="6382" s="94" customFormat="1" x14ac:dyDescent="0.25"/>
    <row r="6383" s="94" customFormat="1" x14ac:dyDescent="0.25"/>
    <row r="6384" s="94" customFormat="1" x14ac:dyDescent="0.25"/>
    <row r="6385" s="94" customFormat="1" x14ac:dyDescent="0.25"/>
    <row r="6386" s="94" customFormat="1" x14ac:dyDescent="0.25"/>
    <row r="6387" s="94" customFormat="1" x14ac:dyDescent="0.25"/>
    <row r="6388" s="94" customFormat="1" x14ac:dyDescent="0.25"/>
    <row r="6389" s="94" customFormat="1" x14ac:dyDescent="0.25"/>
    <row r="6390" s="94" customFormat="1" x14ac:dyDescent="0.25"/>
    <row r="6391" s="94" customFormat="1" x14ac:dyDescent="0.25"/>
    <row r="6392" s="94" customFormat="1" x14ac:dyDescent="0.25"/>
    <row r="6393" s="94" customFormat="1" x14ac:dyDescent="0.25"/>
    <row r="6394" s="94" customFormat="1" x14ac:dyDescent="0.25"/>
    <row r="6395" s="94" customFormat="1" x14ac:dyDescent="0.25"/>
    <row r="6396" s="94" customFormat="1" x14ac:dyDescent="0.25"/>
    <row r="6397" s="94" customFormat="1" x14ac:dyDescent="0.25"/>
    <row r="6398" s="94" customFormat="1" x14ac:dyDescent="0.25"/>
    <row r="6399" s="94" customFormat="1" x14ac:dyDescent="0.25"/>
    <row r="6400" s="94" customFormat="1" x14ac:dyDescent="0.25"/>
    <row r="6401" s="94" customFormat="1" x14ac:dyDescent="0.25"/>
    <row r="6402" s="94" customFormat="1" x14ac:dyDescent="0.25"/>
    <row r="6403" s="94" customFormat="1" x14ac:dyDescent="0.25"/>
    <row r="6404" s="94" customFormat="1" x14ac:dyDescent="0.25"/>
    <row r="6405" s="94" customFormat="1" x14ac:dyDescent="0.25"/>
    <row r="6406" s="94" customFormat="1" x14ac:dyDescent="0.25"/>
    <row r="6407" s="94" customFormat="1" x14ac:dyDescent="0.25"/>
    <row r="6408" s="94" customFormat="1" x14ac:dyDescent="0.25"/>
    <row r="6409" s="94" customFormat="1" x14ac:dyDescent="0.25"/>
    <row r="6410" s="94" customFormat="1" x14ac:dyDescent="0.25"/>
    <row r="6411" s="94" customFormat="1" x14ac:dyDescent="0.25"/>
    <row r="6412" s="94" customFormat="1" x14ac:dyDescent="0.25"/>
    <row r="6413" s="94" customFormat="1" x14ac:dyDescent="0.25"/>
    <row r="6414" s="94" customFormat="1" x14ac:dyDescent="0.25"/>
    <row r="6415" s="94" customFormat="1" x14ac:dyDescent="0.25"/>
    <row r="6416" s="94" customFormat="1" x14ac:dyDescent="0.25"/>
    <row r="6417" s="94" customFormat="1" x14ac:dyDescent="0.25"/>
    <row r="6418" s="94" customFormat="1" x14ac:dyDescent="0.25"/>
    <row r="6419" s="94" customFormat="1" x14ac:dyDescent="0.25"/>
    <row r="6420" s="94" customFormat="1" x14ac:dyDescent="0.25"/>
    <row r="6421" s="94" customFormat="1" x14ac:dyDescent="0.25"/>
    <row r="6422" s="94" customFormat="1" x14ac:dyDescent="0.25"/>
    <row r="6423" s="94" customFormat="1" x14ac:dyDescent="0.25"/>
    <row r="6424" s="94" customFormat="1" x14ac:dyDescent="0.25"/>
    <row r="6425" s="94" customFormat="1" x14ac:dyDescent="0.25"/>
    <row r="6426" s="94" customFormat="1" x14ac:dyDescent="0.25"/>
    <row r="6427" s="94" customFormat="1" x14ac:dyDescent="0.25"/>
    <row r="6428" s="94" customFormat="1" x14ac:dyDescent="0.25"/>
    <row r="6429" s="94" customFormat="1" x14ac:dyDescent="0.25"/>
    <row r="6430" s="94" customFormat="1" x14ac:dyDescent="0.25"/>
    <row r="6431" s="94" customFormat="1" x14ac:dyDescent="0.25"/>
    <row r="6432" s="94" customFormat="1" x14ac:dyDescent="0.25"/>
    <row r="6433" s="94" customFormat="1" x14ac:dyDescent="0.25"/>
    <row r="6434" s="94" customFormat="1" x14ac:dyDescent="0.25"/>
    <row r="6435" s="94" customFormat="1" x14ac:dyDescent="0.25"/>
    <row r="6436" s="94" customFormat="1" x14ac:dyDescent="0.25"/>
    <row r="6437" s="94" customFormat="1" x14ac:dyDescent="0.25"/>
    <row r="6438" s="94" customFormat="1" x14ac:dyDescent="0.25"/>
    <row r="6439" s="94" customFormat="1" x14ac:dyDescent="0.25"/>
    <row r="6440" s="94" customFormat="1" x14ac:dyDescent="0.25"/>
    <row r="6441" s="94" customFormat="1" x14ac:dyDescent="0.25"/>
    <row r="6442" s="94" customFormat="1" x14ac:dyDescent="0.25"/>
    <row r="6443" s="94" customFormat="1" x14ac:dyDescent="0.25"/>
    <row r="6444" s="94" customFormat="1" x14ac:dyDescent="0.25"/>
    <row r="6445" s="94" customFormat="1" x14ac:dyDescent="0.25"/>
    <row r="6446" s="94" customFormat="1" x14ac:dyDescent="0.25"/>
    <row r="6447" s="94" customFormat="1" x14ac:dyDescent="0.25"/>
    <row r="6448" s="94" customFormat="1" x14ac:dyDescent="0.25"/>
    <row r="6449" s="94" customFormat="1" x14ac:dyDescent="0.25"/>
    <row r="6450" s="94" customFormat="1" x14ac:dyDescent="0.25"/>
    <row r="6451" s="94" customFormat="1" x14ac:dyDescent="0.25"/>
    <row r="6452" s="94" customFormat="1" x14ac:dyDescent="0.25"/>
    <row r="6453" s="94" customFormat="1" x14ac:dyDescent="0.25"/>
    <row r="6454" s="94" customFormat="1" x14ac:dyDescent="0.25"/>
    <row r="6455" s="94" customFormat="1" x14ac:dyDescent="0.25"/>
    <row r="6456" s="94" customFormat="1" x14ac:dyDescent="0.25"/>
    <row r="6457" s="94" customFormat="1" x14ac:dyDescent="0.25"/>
    <row r="6458" s="94" customFormat="1" x14ac:dyDescent="0.25"/>
    <row r="6459" s="94" customFormat="1" x14ac:dyDescent="0.25"/>
    <row r="6460" s="94" customFormat="1" x14ac:dyDescent="0.25"/>
    <row r="6461" s="94" customFormat="1" x14ac:dyDescent="0.25"/>
    <row r="6462" s="94" customFormat="1" x14ac:dyDescent="0.25"/>
    <row r="6463" s="94" customFormat="1" x14ac:dyDescent="0.25"/>
    <row r="6464" s="94" customFormat="1" x14ac:dyDescent="0.25"/>
    <row r="6465" s="94" customFormat="1" x14ac:dyDescent="0.25"/>
    <row r="6466" s="94" customFormat="1" x14ac:dyDescent="0.25"/>
    <row r="6467" s="94" customFormat="1" x14ac:dyDescent="0.25"/>
    <row r="6468" s="94" customFormat="1" x14ac:dyDescent="0.25"/>
    <row r="6469" s="94" customFormat="1" x14ac:dyDescent="0.25"/>
    <row r="6470" s="94" customFormat="1" x14ac:dyDescent="0.25"/>
    <row r="6471" s="94" customFormat="1" x14ac:dyDescent="0.25"/>
    <row r="6472" s="94" customFormat="1" x14ac:dyDescent="0.25"/>
    <row r="6473" s="94" customFormat="1" x14ac:dyDescent="0.25"/>
    <row r="6474" s="94" customFormat="1" x14ac:dyDescent="0.25"/>
    <row r="6475" s="94" customFormat="1" x14ac:dyDescent="0.25"/>
    <row r="6476" s="94" customFormat="1" x14ac:dyDescent="0.25"/>
    <row r="6477" s="94" customFormat="1" x14ac:dyDescent="0.25"/>
    <row r="6478" s="94" customFormat="1" x14ac:dyDescent="0.25"/>
    <row r="6479" s="94" customFormat="1" x14ac:dyDescent="0.25"/>
    <row r="6480" s="94" customFormat="1" x14ac:dyDescent="0.25"/>
    <row r="6481" s="94" customFormat="1" x14ac:dyDescent="0.25"/>
    <row r="6482" s="94" customFormat="1" x14ac:dyDescent="0.25"/>
    <row r="6483" s="94" customFormat="1" x14ac:dyDescent="0.25"/>
    <row r="6484" s="94" customFormat="1" x14ac:dyDescent="0.25"/>
    <row r="6485" s="94" customFormat="1" x14ac:dyDescent="0.25"/>
    <row r="6486" s="94" customFormat="1" x14ac:dyDescent="0.25"/>
    <row r="6487" s="94" customFormat="1" x14ac:dyDescent="0.25"/>
    <row r="6488" s="94" customFormat="1" x14ac:dyDescent="0.25"/>
    <row r="6489" s="94" customFormat="1" x14ac:dyDescent="0.25"/>
    <row r="6490" s="94" customFormat="1" x14ac:dyDescent="0.25"/>
    <row r="6491" s="94" customFormat="1" x14ac:dyDescent="0.25"/>
    <row r="6492" s="94" customFormat="1" x14ac:dyDescent="0.25"/>
    <row r="6493" s="94" customFormat="1" x14ac:dyDescent="0.25"/>
    <row r="6494" s="94" customFormat="1" x14ac:dyDescent="0.25"/>
    <row r="6495" s="94" customFormat="1" x14ac:dyDescent="0.25"/>
    <row r="6496" s="94" customFormat="1" x14ac:dyDescent="0.25"/>
    <row r="6497" s="94" customFormat="1" x14ac:dyDescent="0.25"/>
    <row r="6498" s="94" customFormat="1" x14ac:dyDescent="0.25"/>
    <row r="6499" s="94" customFormat="1" x14ac:dyDescent="0.25"/>
    <row r="6500" s="94" customFormat="1" x14ac:dyDescent="0.25"/>
    <row r="6501" s="94" customFormat="1" x14ac:dyDescent="0.25"/>
    <row r="6502" s="94" customFormat="1" x14ac:dyDescent="0.25"/>
    <row r="6503" s="94" customFormat="1" x14ac:dyDescent="0.25"/>
    <row r="6504" s="94" customFormat="1" x14ac:dyDescent="0.25"/>
    <row r="6505" s="94" customFormat="1" x14ac:dyDescent="0.25"/>
    <row r="6506" s="94" customFormat="1" x14ac:dyDescent="0.25"/>
    <row r="6507" s="94" customFormat="1" x14ac:dyDescent="0.25"/>
    <row r="6508" s="94" customFormat="1" x14ac:dyDescent="0.25"/>
    <row r="6509" s="94" customFormat="1" x14ac:dyDescent="0.25"/>
    <row r="6510" s="94" customFormat="1" x14ac:dyDescent="0.25"/>
    <row r="6511" s="94" customFormat="1" x14ac:dyDescent="0.25"/>
    <row r="6512" s="94" customFormat="1" x14ac:dyDescent="0.25"/>
    <row r="6513" s="94" customFormat="1" x14ac:dyDescent="0.25"/>
    <row r="6514" s="94" customFormat="1" x14ac:dyDescent="0.25"/>
    <row r="6515" s="94" customFormat="1" x14ac:dyDescent="0.25"/>
    <row r="6516" s="94" customFormat="1" x14ac:dyDescent="0.25"/>
    <row r="6517" s="94" customFormat="1" x14ac:dyDescent="0.25"/>
    <row r="6518" s="94" customFormat="1" x14ac:dyDescent="0.25"/>
    <row r="6519" s="94" customFormat="1" x14ac:dyDescent="0.25"/>
    <row r="6520" s="94" customFormat="1" x14ac:dyDescent="0.25"/>
    <row r="6521" s="94" customFormat="1" x14ac:dyDescent="0.25"/>
    <row r="6522" s="94" customFormat="1" x14ac:dyDescent="0.25"/>
    <row r="6523" s="94" customFormat="1" x14ac:dyDescent="0.25"/>
    <row r="6524" s="94" customFormat="1" x14ac:dyDescent="0.25"/>
    <row r="6525" s="94" customFormat="1" x14ac:dyDescent="0.25"/>
    <row r="6526" s="94" customFormat="1" x14ac:dyDescent="0.25"/>
    <row r="6527" s="94" customFormat="1" x14ac:dyDescent="0.25"/>
    <row r="6528" s="94" customFormat="1" x14ac:dyDescent="0.25"/>
    <row r="6529" s="94" customFormat="1" x14ac:dyDescent="0.25"/>
    <row r="6530" s="94" customFormat="1" x14ac:dyDescent="0.25"/>
    <row r="6531" s="94" customFormat="1" x14ac:dyDescent="0.25"/>
    <row r="6532" s="94" customFormat="1" x14ac:dyDescent="0.25"/>
    <row r="6533" s="94" customFormat="1" x14ac:dyDescent="0.25"/>
    <row r="6534" s="94" customFormat="1" x14ac:dyDescent="0.25"/>
    <row r="6535" s="94" customFormat="1" x14ac:dyDescent="0.25"/>
    <row r="6536" s="94" customFormat="1" x14ac:dyDescent="0.25"/>
    <row r="6537" s="94" customFormat="1" x14ac:dyDescent="0.25"/>
    <row r="6538" s="94" customFormat="1" x14ac:dyDescent="0.25"/>
    <row r="6539" s="94" customFormat="1" x14ac:dyDescent="0.25"/>
    <row r="6540" s="94" customFormat="1" x14ac:dyDescent="0.25"/>
    <row r="6541" s="94" customFormat="1" x14ac:dyDescent="0.25"/>
    <row r="6542" s="94" customFormat="1" x14ac:dyDescent="0.25"/>
    <row r="6543" s="94" customFormat="1" x14ac:dyDescent="0.25"/>
    <row r="6544" s="94" customFormat="1" x14ac:dyDescent="0.25"/>
    <row r="6545" s="94" customFormat="1" x14ac:dyDescent="0.25"/>
    <row r="6546" s="94" customFormat="1" x14ac:dyDescent="0.25"/>
    <row r="6547" s="94" customFormat="1" x14ac:dyDescent="0.25"/>
    <row r="6548" s="94" customFormat="1" x14ac:dyDescent="0.25"/>
    <row r="6549" s="94" customFormat="1" x14ac:dyDescent="0.25"/>
    <row r="6550" s="94" customFormat="1" x14ac:dyDescent="0.25"/>
    <row r="6551" s="94" customFormat="1" x14ac:dyDescent="0.25"/>
    <row r="6552" s="94" customFormat="1" x14ac:dyDescent="0.25"/>
    <row r="6553" s="94" customFormat="1" x14ac:dyDescent="0.25"/>
    <row r="6554" s="94" customFormat="1" x14ac:dyDescent="0.25"/>
    <row r="6555" s="94" customFormat="1" x14ac:dyDescent="0.25"/>
    <row r="6556" s="94" customFormat="1" x14ac:dyDescent="0.25"/>
    <row r="6557" s="94" customFormat="1" x14ac:dyDescent="0.25"/>
    <row r="6558" s="94" customFormat="1" x14ac:dyDescent="0.25"/>
    <row r="6559" s="94" customFormat="1" x14ac:dyDescent="0.25"/>
    <row r="6560" s="94" customFormat="1" x14ac:dyDescent="0.25"/>
    <row r="6561" s="94" customFormat="1" x14ac:dyDescent="0.25"/>
    <row r="6562" s="94" customFormat="1" x14ac:dyDescent="0.25"/>
    <row r="6563" s="94" customFormat="1" x14ac:dyDescent="0.25"/>
    <row r="6564" s="94" customFormat="1" x14ac:dyDescent="0.25"/>
    <row r="6565" s="94" customFormat="1" x14ac:dyDescent="0.25"/>
    <row r="6566" s="94" customFormat="1" x14ac:dyDescent="0.25"/>
    <row r="6567" s="94" customFormat="1" x14ac:dyDescent="0.25"/>
    <row r="6568" s="94" customFormat="1" x14ac:dyDescent="0.25"/>
    <row r="6569" s="94" customFormat="1" x14ac:dyDescent="0.25"/>
    <row r="6570" s="94" customFormat="1" x14ac:dyDescent="0.25"/>
    <row r="6571" s="94" customFormat="1" x14ac:dyDescent="0.25"/>
    <row r="6572" s="94" customFormat="1" x14ac:dyDescent="0.25"/>
    <row r="6573" s="94" customFormat="1" x14ac:dyDescent="0.25"/>
    <row r="6574" s="94" customFormat="1" x14ac:dyDescent="0.25"/>
    <row r="6575" s="94" customFormat="1" x14ac:dyDescent="0.25"/>
    <row r="6576" s="94" customFormat="1" x14ac:dyDescent="0.25"/>
    <row r="6577" s="94" customFormat="1" x14ac:dyDescent="0.25"/>
    <row r="6578" s="94" customFormat="1" x14ac:dyDescent="0.25"/>
    <row r="6579" s="94" customFormat="1" x14ac:dyDescent="0.25"/>
    <row r="6580" s="94" customFormat="1" x14ac:dyDescent="0.25"/>
    <row r="6581" s="94" customFormat="1" x14ac:dyDescent="0.25"/>
    <row r="6582" s="94" customFormat="1" x14ac:dyDescent="0.25"/>
    <row r="6583" s="94" customFormat="1" x14ac:dyDescent="0.25"/>
    <row r="6584" s="94" customFormat="1" x14ac:dyDescent="0.25"/>
    <row r="6585" s="94" customFormat="1" x14ac:dyDescent="0.25"/>
    <row r="6586" s="94" customFormat="1" x14ac:dyDescent="0.25"/>
    <row r="6587" s="94" customFormat="1" x14ac:dyDescent="0.25"/>
    <row r="6588" s="94" customFormat="1" x14ac:dyDescent="0.25"/>
    <row r="6589" s="94" customFormat="1" x14ac:dyDescent="0.25"/>
    <row r="6590" s="94" customFormat="1" x14ac:dyDescent="0.25"/>
    <row r="6591" s="94" customFormat="1" x14ac:dyDescent="0.25"/>
    <row r="6592" s="94" customFormat="1" x14ac:dyDescent="0.25"/>
    <row r="6593" s="94" customFormat="1" x14ac:dyDescent="0.25"/>
    <row r="6594" s="94" customFormat="1" x14ac:dyDescent="0.25"/>
    <row r="6595" s="94" customFormat="1" x14ac:dyDescent="0.25"/>
    <row r="6596" s="94" customFormat="1" x14ac:dyDescent="0.25"/>
    <row r="6597" s="94" customFormat="1" x14ac:dyDescent="0.25"/>
    <row r="6598" s="94" customFormat="1" x14ac:dyDescent="0.25"/>
    <row r="6599" s="94" customFormat="1" x14ac:dyDescent="0.25"/>
    <row r="6600" s="94" customFormat="1" x14ac:dyDescent="0.25"/>
    <row r="6601" s="94" customFormat="1" x14ac:dyDescent="0.25"/>
    <row r="6602" s="94" customFormat="1" x14ac:dyDescent="0.25"/>
    <row r="6603" s="94" customFormat="1" x14ac:dyDescent="0.25"/>
    <row r="6604" s="94" customFormat="1" x14ac:dyDescent="0.25"/>
    <row r="6605" s="94" customFormat="1" x14ac:dyDescent="0.25"/>
    <row r="6606" s="94" customFormat="1" x14ac:dyDescent="0.25"/>
    <row r="6607" s="94" customFormat="1" x14ac:dyDescent="0.25"/>
    <row r="6608" s="94" customFormat="1" x14ac:dyDescent="0.25"/>
    <row r="6609" s="94" customFormat="1" x14ac:dyDescent="0.25"/>
    <row r="6610" s="94" customFormat="1" x14ac:dyDescent="0.25"/>
    <row r="6611" s="94" customFormat="1" x14ac:dyDescent="0.25"/>
    <row r="6612" s="94" customFormat="1" x14ac:dyDescent="0.25"/>
    <row r="6613" s="94" customFormat="1" x14ac:dyDescent="0.25"/>
    <row r="6614" s="94" customFormat="1" x14ac:dyDescent="0.25"/>
    <row r="6615" s="94" customFormat="1" x14ac:dyDescent="0.25"/>
    <row r="6616" s="94" customFormat="1" x14ac:dyDescent="0.25"/>
    <row r="6617" s="94" customFormat="1" x14ac:dyDescent="0.25"/>
    <row r="6618" s="94" customFormat="1" x14ac:dyDescent="0.25"/>
    <row r="6619" s="94" customFormat="1" x14ac:dyDescent="0.25"/>
    <row r="6620" s="94" customFormat="1" x14ac:dyDescent="0.25"/>
    <row r="6621" s="94" customFormat="1" x14ac:dyDescent="0.25"/>
    <row r="6622" s="94" customFormat="1" x14ac:dyDescent="0.25"/>
    <row r="6623" s="94" customFormat="1" x14ac:dyDescent="0.25"/>
    <row r="6624" s="94" customFormat="1" x14ac:dyDescent="0.25"/>
    <row r="6625" s="94" customFormat="1" x14ac:dyDescent="0.25"/>
    <row r="6626" s="94" customFormat="1" x14ac:dyDescent="0.25"/>
    <row r="6627" s="94" customFormat="1" x14ac:dyDescent="0.25"/>
    <row r="6628" s="94" customFormat="1" x14ac:dyDescent="0.25"/>
    <row r="6629" s="94" customFormat="1" x14ac:dyDescent="0.25"/>
    <row r="6630" s="94" customFormat="1" x14ac:dyDescent="0.25"/>
    <row r="6631" s="94" customFormat="1" x14ac:dyDescent="0.25"/>
    <row r="6632" s="94" customFormat="1" x14ac:dyDescent="0.25"/>
    <row r="6633" s="94" customFormat="1" x14ac:dyDescent="0.25"/>
    <row r="6634" s="94" customFormat="1" x14ac:dyDescent="0.25"/>
    <row r="6635" s="94" customFormat="1" x14ac:dyDescent="0.25"/>
    <row r="6636" s="94" customFormat="1" x14ac:dyDescent="0.25"/>
    <row r="6637" s="94" customFormat="1" x14ac:dyDescent="0.25"/>
    <row r="6638" s="94" customFormat="1" x14ac:dyDescent="0.25"/>
    <row r="6639" s="94" customFormat="1" x14ac:dyDescent="0.25"/>
    <row r="6640" s="94" customFormat="1" x14ac:dyDescent="0.25"/>
    <row r="6641" s="94" customFormat="1" x14ac:dyDescent="0.25"/>
    <row r="6642" s="94" customFormat="1" x14ac:dyDescent="0.25"/>
    <row r="6643" s="94" customFormat="1" x14ac:dyDescent="0.25"/>
    <row r="6644" s="94" customFormat="1" x14ac:dyDescent="0.25"/>
    <row r="6645" s="94" customFormat="1" x14ac:dyDescent="0.25"/>
    <row r="6646" s="94" customFormat="1" x14ac:dyDescent="0.25"/>
    <row r="6647" s="94" customFormat="1" x14ac:dyDescent="0.25"/>
    <row r="6648" s="94" customFormat="1" x14ac:dyDescent="0.25"/>
    <row r="6649" s="94" customFormat="1" x14ac:dyDescent="0.25"/>
    <row r="6650" s="94" customFormat="1" x14ac:dyDescent="0.25"/>
    <row r="6651" s="94" customFormat="1" x14ac:dyDescent="0.25"/>
    <row r="6652" s="94" customFormat="1" x14ac:dyDescent="0.25"/>
    <row r="6653" s="94" customFormat="1" x14ac:dyDescent="0.25"/>
    <row r="6654" s="94" customFormat="1" x14ac:dyDescent="0.25"/>
    <row r="6655" s="94" customFormat="1" x14ac:dyDescent="0.25"/>
    <row r="6656" s="94" customFormat="1" x14ac:dyDescent="0.25"/>
    <row r="6657" s="94" customFormat="1" x14ac:dyDescent="0.25"/>
    <row r="6658" s="94" customFormat="1" x14ac:dyDescent="0.25"/>
    <row r="6659" s="94" customFormat="1" x14ac:dyDescent="0.25"/>
    <row r="6660" s="94" customFormat="1" x14ac:dyDescent="0.25"/>
    <row r="6661" s="94" customFormat="1" x14ac:dyDescent="0.25"/>
    <row r="6662" s="94" customFormat="1" x14ac:dyDescent="0.25"/>
    <row r="6663" s="94" customFormat="1" x14ac:dyDescent="0.25"/>
    <row r="6664" s="94" customFormat="1" x14ac:dyDescent="0.25"/>
    <row r="6665" s="94" customFormat="1" x14ac:dyDescent="0.25"/>
    <row r="6666" s="94" customFormat="1" x14ac:dyDescent="0.25"/>
    <row r="6667" s="94" customFormat="1" x14ac:dyDescent="0.25"/>
    <row r="6668" s="94" customFormat="1" x14ac:dyDescent="0.25"/>
    <row r="6669" s="94" customFormat="1" x14ac:dyDescent="0.25"/>
    <row r="6670" s="94" customFormat="1" x14ac:dyDescent="0.25"/>
    <row r="6671" s="94" customFormat="1" x14ac:dyDescent="0.25"/>
    <row r="6672" s="94" customFormat="1" x14ac:dyDescent="0.25"/>
    <row r="6673" s="94" customFormat="1" x14ac:dyDescent="0.25"/>
    <row r="6674" s="94" customFormat="1" x14ac:dyDescent="0.25"/>
    <row r="6675" s="94" customFormat="1" x14ac:dyDescent="0.25"/>
    <row r="6676" s="94" customFormat="1" x14ac:dyDescent="0.25"/>
    <row r="6677" s="94" customFormat="1" x14ac:dyDescent="0.25"/>
    <row r="6678" s="94" customFormat="1" x14ac:dyDescent="0.25"/>
    <row r="6679" s="94" customFormat="1" x14ac:dyDescent="0.25"/>
    <row r="6680" s="94" customFormat="1" x14ac:dyDescent="0.25"/>
    <row r="6681" s="94" customFormat="1" x14ac:dyDescent="0.25"/>
    <row r="6682" s="94" customFormat="1" x14ac:dyDescent="0.25"/>
    <row r="6683" s="94" customFormat="1" x14ac:dyDescent="0.25"/>
    <row r="6684" s="94" customFormat="1" x14ac:dyDescent="0.25"/>
    <row r="6685" s="94" customFormat="1" x14ac:dyDescent="0.25"/>
    <row r="6686" s="94" customFormat="1" x14ac:dyDescent="0.25"/>
    <row r="6687" s="94" customFormat="1" x14ac:dyDescent="0.25"/>
    <row r="6688" s="94" customFormat="1" x14ac:dyDescent="0.25"/>
    <row r="6689" s="94" customFormat="1" x14ac:dyDescent="0.25"/>
    <row r="6690" s="94" customFormat="1" x14ac:dyDescent="0.25"/>
    <row r="6691" s="94" customFormat="1" x14ac:dyDescent="0.25"/>
    <row r="6692" s="94" customFormat="1" x14ac:dyDescent="0.25"/>
    <row r="6693" s="94" customFormat="1" x14ac:dyDescent="0.25"/>
    <row r="6694" s="94" customFormat="1" x14ac:dyDescent="0.25"/>
    <row r="6695" s="94" customFormat="1" x14ac:dyDescent="0.25"/>
    <row r="6696" s="94" customFormat="1" x14ac:dyDescent="0.25"/>
    <row r="6697" s="94" customFormat="1" x14ac:dyDescent="0.25"/>
    <row r="6698" s="94" customFormat="1" x14ac:dyDescent="0.25"/>
    <row r="6699" s="94" customFormat="1" x14ac:dyDescent="0.25"/>
    <row r="6700" s="94" customFormat="1" x14ac:dyDescent="0.25"/>
    <row r="6701" s="94" customFormat="1" x14ac:dyDescent="0.25"/>
    <row r="6702" s="94" customFormat="1" x14ac:dyDescent="0.25"/>
    <row r="6703" s="94" customFormat="1" x14ac:dyDescent="0.25"/>
    <row r="6704" s="94" customFormat="1" x14ac:dyDescent="0.25"/>
    <row r="6705" s="94" customFormat="1" x14ac:dyDescent="0.25"/>
    <row r="6706" s="94" customFormat="1" x14ac:dyDescent="0.25"/>
    <row r="6707" s="94" customFormat="1" x14ac:dyDescent="0.25"/>
    <row r="6708" s="94" customFormat="1" x14ac:dyDescent="0.25"/>
    <row r="6709" s="94" customFormat="1" x14ac:dyDescent="0.25"/>
    <row r="6710" s="94" customFormat="1" x14ac:dyDescent="0.25"/>
    <row r="6711" s="94" customFormat="1" x14ac:dyDescent="0.25"/>
    <row r="6712" s="94" customFormat="1" x14ac:dyDescent="0.25"/>
    <row r="6713" s="94" customFormat="1" x14ac:dyDescent="0.25"/>
    <row r="6714" s="94" customFormat="1" x14ac:dyDescent="0.25"/>
    <row r="6715" s="94" customFormat="1" x14ac:dyDescent="0.25"/>
    <row r="6716" s="94" customFormat="1" x14ac:dyDescent="0.25"/>
    <row r="6717" s="94" customFormat="1" x14ac:dyDescent="0.25"/>
    <row r="6718" s="94" customFormat="1" x14ac:dyDescent="0.25"/>
    <row r="6719" s="94" customFormat="1" x14ac:dyDescent="0.25"/>
    <row r="6720" s="94" customFormat="1" x14ac:dyDescent="0.25"/>
    <row r="6721" s="94" customFormat="1" x14ac:dyDescent="0.25"/>
    <row r="6722" s="94" customFormat="1" x14ac:dyDescent="0.25"/>
    <row r="6723" s="94" customFormat="1" x14ac:dyDescent="0.25"/>
    <row r="6724" s="94" customFormat="1" x14ac:dyDescent="0.25"/>
    <row r="6725" s="94" customFormat="1" x14ac:dyDescent="0.25"/>
    <row r="6726" s="94" customFormat="1" x14ac:dyDescent="0.25"/>
    <row r="6727" s="94" customFormat="1" x14ac:dyDescent="0.25"/>
    <row r="6728" s="94" customFormat="1" x14ac:dyDescent="0.25"/>
    <row r="6729" s="94" customFormat="1" x14ac:dyDescent="0.25"/>
    <row r="6730" s="94" customFormat="1" x14ac:dyDescent="0.25"/>
    <row r="6731" s="94" customFormat="1" x14ac:dyDescent="0.25"/>
    <row r="6732" s="94" customFormat="1" x14ac:dyDescent="0.25"/>
    <row r="6733" s="94" customFormat="1" x14ac:dyDescent="0.25"/>
    <row r="6734" s="94" customFormat="1" x14ac:dyDescent="0.25"/>
    <row r="6735" s="94" customFormat="1" x14ac:dyDescent="0.25"/>
    <row r="6736" s="94" customFormat="1" x14ac:dyDescent="0.25"/>
    <row r="6737" s="94" customFormat="1" x14ac:dyDescent="0.25"/>
    <row r="6738" s="94" customFormat="1" x14ac:dyDescent="0.25"/>
    <row r="6739" s="94" customFormat="1" x14ac:dyDescent="0.25"/>
    <row r="6740" s="94" customFormat="1" x14ac:dyDescent="0.25"/>
    <row r="6741" s="94" customFormat="1" x14ac:dyDescent="0.25"/>
    <row r="6742" s="94" customFormat="1" x14ac:dyDescent="0.25"/>
    <row r="6743" s="94" customFormat="1" x14ac:dyDescent="0.25"/>
    <row r="6744" s="94" customFormat="1" x14ac:dyDescent="0.25"/>
    <row r="6745" s="94" customFormat="1" x14ac:dyDescent="0.25"/>
    <row r="6746" s="94" customFormat="1" x14ac:dyDescent="0.25"/>
    <row r="6747" s="94" customFormat="1" x14ac:dyDescent="0.25"/>
    <row r="6748" s="94" customFormat="1" x14ac:dyDescent="0.25"/>
    <row r="6749" s="94" customFormat="1" x14ac:dyDescent="0.25"/>
    <row r="6750" s="94" customFormat="1" x14ac:dyDescent="0.25"/>
    <row r="6751" s="94" customFormat="1" x14ac:dyDescent="0.25"/>
    <row r="6752" s="94" customFormat="1" x14ac:dyDescent="0.25"/>
    <row r="6753" s="94" customFormat="1" x14ac:dyDescent="0.25"/>
    <row r="6754" s="94" customFormat="1" x14ac:dyDescent="0.25"/>
    <row r="6755" s="94" customFormat="1" x14ac:dyDescent="0.25"/>
    <row r="6756" s="94" customFormat="1" x14ac:dyDescent="0.25"/>
    <row r="6757" s="94" customFormat="1" x14ac:dyDescent="0.25"/>
    <row r="6758" s="94" customFormat="1" x14ac:dyDescent="0.25"/>
    <row r="6759" s="94" customFormat="1" x14ac:dyDescent="0.25"/>
    <row r="6760" s="94" customFormat="1" x14ac:dyDescent="0.25"/>
    <row r="6761" s="94" customFormat="1" x14ac:dyDescent="0.25"/>
    <row r="6762" s="94" customFormat="1" x14ac:dyDescent="0.25"/>
    <row r="6763" s="94" customFormat="1" x14ac:dyDescent="0.25"/>
    <row r="6764" s="94" customFormat="1" x14ac:dyDescent="0.25"/>
    <row r="6765" s="94" customFormat="1" x14ac:dyDescent="0.25"/>
    <row r="6766" s="94" customFormat="1" x14ac:dyDescent="0.25"/>
    <row r="6767" s="94" customFormat="1" x14ac:dyDescent="0.25"/>
    <row r="6768" s="94" customFormat="1" x14ac:dyDescent="0.25"/>
    <row r="6769" s="94" customFormat="1" x14ac:dyDescent="0.25"/>
    <row r="6770" s="94" customFormat="1" x14ac:dyDescent="0.25"/>
    <row r="6771" s="94" customFormat="1" x14ac:dyDescent="0.25"/>
    <row r="6772" s="94" customFormat="1" x14ac:dyDescent="0.25"/>
    <row r="6773" s="94" customFormat="1" x14ac:dyDescent="0.25"/>
    <row r="6774" s="94" customFormat="1" x14ac:dyDescent="0.25"/>
    <row r="6775" s="94" customFormat="1" x14ac:dyDescent="0.25"/>
    <row r="6776" s="94" customFormat="1" x14ac:dyDescent="0.25"/>
    <row r="6777" s="94" customFormat="1" x14ac:dyDescent="0.25"/>
    <row r="6778" s="94" customFormat="1" x14ac:dyDescent="0.25"/>
    <row r="6779" s="94" customFormat="1" x14ac:dyDescent="0.25"/>
    <row r="6780" s="94" customFormat="1" x14ac:dyDescent="0.25"/>
    <row r="6781" s="94" customFormat="1" x14ac:dyDescent="0.25"/>
    <row r="6782" s="94" customFormat="1" x14ac:dyDescent="0.25"/>
    <row r="6783" s="94" customFormat="1" x14ac:dyDescent="0.25"/>
    <row r="6784" s="94" customFormat="1" x14ac:dyDescent="0.25"/>
    <row r="6785" s="94" customFormat="1" x14ac:dyDescent="0.25"/>
    <row r="6786" s="94" customFormat="1" x14ac:dyDescent="0.25"/>
    <row r="6787" s="94" customFormat="1" x14ac:dyDescent="0.25"/>
    <row r="6788" s="94" customFormat="1" x14ac:dyDescent="0.25"/>
    <row r="6789" s="94" customFormat="1" x14ac:dyDescent="0.25"/>
    <row r="6790" s="94" customFormat="1" x14ac:dyDescent="0.25"/>
    <row r="6791" s="94" customFormat="1" x14ac:dyDescent="0.25"/>
    <row r="6792" s="94" customFormat="1" x14ac:dyDescent="0.25"/>
    <row r="6793" s="94" customFormat="1" x14ac:dyDescent="0.25"/>
    <row r="6794" s="94" customFormat="1" x14ac:dyDescent="0.25"/>
    <row r="6795" s="94" customFormat="1" x14ac:dyDescent="0.25"/>
    <row r="6796" s="94" customFormat="1" x14ac:dyDescent="0.25"/>
    <row r="6797" s="94" customFormat="1" x14ac:dyDescent="0.25"/>
    <row r="6798" s="94" customFormat="1" x14ac:dyDescent="0.25"/>
    <row r="6799" s="94" customFormat="1" x14ac:dyDescent="0.25"/>
    <row r="6800" s="94" customFormat="1" x14ac:dyDescent="0.25"/>
    <row r="6801" s="94" customFormat="1" x14ac:dyDescent="0.25"/>
    <row r="6802" s="94" customFormat="1" x14ac:dyDescent="0.25"/>
    <row r="6803" s="94" customFormat="1" x14ac:dyDescent="0.25"/>
    <row r="6804" s="94" customFormat="1" x14ac:dyDescent="0.25"/>
    <row r="6805" s="94" customFormat="1" x14ac:dyDescent="0.25"/>
    <row r="6806" s="94" customFormat="1" x14ac:dyDescent="0.25"/>
    <row r="6807" s="94" customFormat="1" x14ac:dyDescent="0.25"/>
    <row r="6808" s="94" customFormat="1" x14ac:dyDescent="0.25"/>
    <row r="6809" s="94" customFormat="1" x14ac:dyDescent="0.25"/>
    <row r="6810" s="94" customFormat="1" x14ac:dyDescent="0.25"/>
    <row r="6811" s="94" customFormat="1" x14ac:dyDescent="0.25"/>
    <row r="6812" s="94" customFormat="1" x14ac:dyDescent="0.25"/>
    <row r="6813" s="94" customFormat="1" x14ac:dyDescent="0.25"/>
    <row r="6814" s="94" customFormat="1" x14ac:dyDescent="0.25"/>
    <row r="6815" s="94" customFormat="1" x14ac:dyDescent="0.25"/>
    <row r="6816" s="94" customFormat="1" x14ac:dyDescent="0.25"/>
    <row r="6817" s="94" customFormat="1" x14ac:dyDescent="0.25"/>
    <row r="6818" s="94" customFormat="1" x14ac:dyDescent="0.25"/>
    <row r="6819" s="94" customFormat="1" x14ac:dyDescent="0.25"/>
    <row r="6820" s="94" customFormat="1" x14ac:dyDescent="0.25"/>
    <row r="6821" s="94" customFormat="1" x14ac:dyDescent="0.25"/>
    <row r="6822" s="94" customFormat="1" x14ac:dyDescent="0.25"/>
    <row r="6823" s="94" customFormat="1" x14ac:dyDescent="0.25"/>
    <row r="6824" s="94" customFormat="1" x14ac:dyDescent="0.25"/>
    <row r="6825" s="94" customFormat="1" x14ac:dyDescent="0.25"/>
    <row r="6826" s="94" customFormat="1" x14ac:dyDescent="0.25"/>
    <row r="6827" s="94" customFormat="1" x14ac:dyDescent="0.25"/>
    <row r="6828" s="94" customFormat="1" x14ac:dyDescent="0.25"/>
    <row r="6829" s="94" customFormat="1" x14ac:dyDescent="0.25"/>
    <row r="6830" s="94" customFormat="1" x14ac:dyDescent="0.25"/>
    <row r="6831" s="94" customFormat="1" x14ac:dyDescent="0.25"/>
    <row r="6832" s="94" customFormat="1" x14ac:dyDescent="0.25"/>
    <row r="6833" s="94" customFormat="1" x14ac:dyDescent="0.25"/>
    <row r="6834" s="94" customFormat="1" x14ac:dyDescent="0.25"/>
    <row r="6835" s="94" customFormat="1" x14ac:dyDescent="0.25"/>
    <row r="6836" s="94" customFormat="1" x14ac:dyDescent="0.25"/>
    <row r="6837" s="94" customFormat="1" x14ac:dyDescent="0.25"/>
    <row r="6838" s="94" customFormat="1" x14ac:dyDescent="0.25"/>
    <row r="6839" s="94" customFormat="1" x14ac:dyDescent="0.25"/>
    <row r="6840" s="94" customFormat="1" x14ac:dyDescent="0.25"/>
    <row r="6841" s="94" customFormat="1" x14ac:dyDescent="0.25"/>
    <row r="6842" s="94" customFormat="1" x14ac:dyDescent="0.25"/>
    <row r="6843" s="94" customFormat="1" x14ac:dyDescent="0.25"/>
    <row r="6844" s="94" customFormat="1" x14ac:dyDescent="0.25"/>
    <row r="6845" s="94" customFormat="1" x14ac:dyDescent="0.25"/>
    <row r="6846" s="94" customFormat="1" x14ac:dyDescent="0.25"/>
    <row r="6847" s="94" customFormat="1" x14ac:dyDescent="0.25"/>
    <row r="6848" s="94" customFormat="1" x14ac:dyDescent="0.25"/>
    <row r="6849" s="94" customFormat="1" x14ac:dyDescent="0.25"/>
    <row r="6850" s="94" customFormat="1" x14ac:dyDescent="0.25"/>
    <row r="6851" s="94" customFormat="1" x14ac:dyDescent="0.25"/>
    <row r="6852" s="94" customFormat="1" x14ac:dyDescent="0.25"/>
    <row r="6853" s="94" customFormat="1" x14ac:dyDescent="0.25"/>
    <row r="6854" s="94" customFormat="1" x14ac:dyDescent="0.25"/>
    <row r="6855" s="94" customFormat="1" x14ac:dyDescent="0.25"/>
    <row r="6856" s="94" customFormat="1" x14ac:dyDescent="0.25"/>
    <row r="6857" s="94" customFormat="1" x14ac:dyDescent="0.25"/>
    <row r="6858" s="94" customFormat="1" x14ac:dyDescent="0.25"/>
    <row r="6859" s="94" customFormat="1" x14ac:dyDescent="0.25"/>
    <row r="6860" s="94" customFormat="1" x14ac:dyDescent="0.25"/>
    <row r="6861" s="94" customFormat="1" x14ac:dyDescent="0.25"/>
    <row r="6862" s="94" customFormat="1" x14ac:dyDescent="0.25"/>
    <row r="6863" s="94" customFormat="1" x14ac:dyDescent="0.25"/>
    <row r="6864" s="94" customFormat="1" x14ac:dyDescent="0.25"/>
    <row r="6865" s="94" customFormat="1" x14ac:dyDescent="0.25"/>
    <row r="6866" s="94" customFormat="1" x14ac:dyDescent="0.25"/>
    <row r="6867" s="94" customFormat="1" x14ac:dyDescent="0.25"/>
    <row r="6868" s="94" customFormat="1" x14ac:dyDescent="0.25"/>
    <row r="6869" s="94" customFormat="1" x14ac:dyDescent="0.25"/>
    <row r="6870" s="94" customFormat="1" x14ac:dyDescent="0.25"/>
    <row r="6871" s="94" customFormat="1" x14ac:dyDescent="0.25"/>
    <row r="6872" s="94" customFormat="1" x14ac:dyDescent="0.25"/>
    <row r="6873" s="94" customFormat="1" x14ac:dyDescent="0.25"/>
    <row r="6874" s="94" customFormat="1" x14ac:dyDescent="0.25"/>
    <row r="6875" s="94" customFormat="1" x14ac:dyDescent="0.25"/>
    <row r="6876" s="94" customFormat="1" x14ac:dyDescent="0.25"/>
    <row r="6877" s="94" customFormat="1" x14ac:dyDescent="0.25"/>
    <row r="6878" s="94" customFormat="1" x14ac:dyDescent="0.25"/>
    <row r="6879" s="94" customFormat="1" x14ac:dyDescent="0.25"/>
    <row r="6880" s="94" customFormat="1" x14ac:dyDescent="0.25"/>
    <row r="6881" s="94" customFormat="1" x14ac:dyDescent="0.25"/>
    <row r="6882" s="94" customFormat="1" x14ac:dyDescent="0.25"/>
    <row r="6883" s="94" customFormat="1" x14ac:dyDescent="0.25"/>
    <row r="6884" s="94" customFormat="1" x14ac:dyDescent="0.25"/>
    <row r="6885" s="94" customFormat="1" x14ac:dyDescent="0.25"/>
    <row r="6886" s="94" customFormat="1" x14ac:dyDescent="0.25"/>
    <row r="6887" s="94" customFormat="1" x14ac:dyDescent="0.25"/>
    <row r="6888" s="94" customFormat="1" x14ac:dyDescent="0.25"/>
    <row r="6889" s="94" customFormat="1" x14ac:dyDescent="0.25"/>
    <row r="6890" s="94" customFormat="1" x14ac:dyDescent="0.25"/>
    <row r="6891" s="94" customFormat="1" x14ac:dyDescent="0.25"/>
    <row r="6892" s="94" customFormat="1" x14ac:dyDescent="0.25"/>
    <row r="6893" s="94" customFormat="1" x14ac:dyDescent="0.25"/>
    <row r="6894" s="94" customFormat="1" x14ac:dyDescent="0.25"/>
    <row r="6895" s="94" customFormat="1" x14ac:dyDescent="0.25"/>
    <row r="6896" s="94" customFormat="1" x14ac:dyDescent="0.25"/>
    <row r="6897" s="94" customFormat="1" x14ac:dyDescent="0.25"/>
    <row r="6898" s="94" customFormat="1" x14ac:dyDescent="0.25"/>
    <row r="6899" s="94" customFormat="1" x14ac:dyDescent="0.25"/>
    <row r="6900" s="94" customFormat="1" x14ac:dyDescent="0.25"/>
    <row r="6901" s="94" customFormat="1" x14ac:dyDescent="0.25"/>
    <row r="6902" s="94" customFormat="1" x14ac:dyDescent="0.25"/>
    <row r="6903" s="94" customFormat="1" x14ac:dyDescent="0.25"/>
    <row r="6904" s="94" customFormat="1" x14ac:dyDescent="0.25"/>
    <row r="6905" s="94" customFormat="1" x14ac:dyDescent="0.25"/>
    <row r="6906" s="94" customFormat="1" x14ac:dyDescent="0.25"/>
    <row r="6907" s="94" customFormat="1" x14ac:dyDescent="0.25"/>
    <row r="6908" s="94" customFormat="1" x14ac:dyDescent="0.25"/>
    <row r="6909" s="94" customFormat="1" x14ac:dyDescent="0.25"/>
    <row r="6910" s="94" customFormat="1" x14ac:dyDescent="0.25"/>
    <row r="6911" s="94" customFormat="1" x14ac:dyDescent="0.25"/>
    <row r="6912" s="94" customFormat="1" x14ac:dyDescent="0.25"/>
    <row r="6913" s="94" customFormat="1" x14ac:dyDescent="0.25"/>
    <row r="6914" s="94" customFormat="1" x14ac:dyDescent="0.25"/>
    <row r="6915" s="94" customFormat="1" x14ac:dyDescent="0.25"/>
    <row r="6916" s="94" customFormat="1" x14ac:dyDescent="0.25"/>
    <row r="6917" s="94" customFormat="1" x14ac:dyDescent="0.25"/>
    <row r="6918" s="94" customFormat="1" x14ac:dyDescent="0.25"/>
    <row r="6919" s="94" customFormat="1" x14ac:dyDescent="0.25"/>
    <row r="6920" s="94" customFormat="1" x14ac:dyDescent="0.25"/>
    <row r="6921" s="94" customFormat="1" x14ac:dyDescent="0.25"/>
    <row r="6922" s="94" customFormat="1" x14ac:dyDescent="0.25"/>
    <row r="6923" s="94" customFormat="1" x14ac:dyDescent="0.25"/>
    <row r="6924" s="94" customFormat="1" x14ac:dyDescent="0.25"/>
    <row r="6925" s="94" customFormat="1" x14ac:dyDescent="0.25"/>
    <row r="6926" s="94" customFormat="1" x14ac:dyDescent="0.25"/>
    <row r="6927" s="94" customFormat="1" x14ac:dyDescent="0.25"/>
    <row r="6928" s="94" customFormat="1" x14ac:dyDescent="0.25"/>
    <row r="6929" s="94" customFormat="1" x14ac:dyDescent="0.25"/>
    <row r="6930" s="94" customFormat="1" x14ac:dyDescent="0.25"/>
    <row r="6931" s="94" customFormat="1" x14ac:dyDescent="0.25"/>
    <row r="6932" s="94" customFormat="1" x14ac:dyDescent="0.25"/>
    <row r="6933" s="94" customFormat="1" x14ac:dyDescent="0.25"/>
    <row r="6934" s="94" customFormat="1" x14ac:dyDescent="0.25"/>
    <row r="6935" s="94" customFormat="1" x14ac:dyDescent="0.25"/>
    <row r="6936" s="94" customFormat="1" x14ac:dyDescent="0.25"/>
    <row r="6937" s="94" customFormat="1" x14ac:dyDescent="0.25"/>
    <row r="6938" s="94" customFormat="1" x14ac:dyDescent="0.25"/>
    <row r="6939" s="94" customFormat="1" x14ac:dyDescent="0.25"/>
    <row r="6940" s="94" customFormat="1" x14ac:dyDescent="0.25"/>
    <row r="6941" s="94" customFormat="1" x14ac:dyDescent="0.25"/>
    <row r="6942" s="94" customFormat="1" x14ac:dyDescent="0.25"/>
    <row r="6943" s="94" customFormat="1" x14ac:dyDescent="0.25"/>
    <row r="6944" s="94" customFormat="1" x14ac:dyDescent="0.25"/>
    <row r="6945" s="94" customFormat="1" x14ac:dyDescent="0.25"/>
    <row r="6946" s="94" customFormat="1" x14ac:dyDescent="0.25"/>
    <row r="6947" s="94" customFormat="1" x14ac:dyDescent="0.25"/>
    <row r="6948" s="94" customFormat="1" x14ac:dyDescent="0.25"/>
    <row r="6949" s="94" customFormat="1" x14ac:dyDescent="0.25"/>
    <row r="6950" s="94" customFormat="1" x14ac:dyDescent="0.25"/>
    <row r="6951" s="94" customFormat="1" x14ac:dyDescent="0.25"/>
    <row r="6952" s="94" customFormat="1" x14ac:dyDescent="0.25"/>
    <row r="6953" s="94" customFormat="1" x14ac:dyDescent="0.25"/>
    <row r="6954" s="94" customFormat="1" x14ac:dyDescent="0.25"/>
    <row r="6955" s="94" customFormat="1" x14ac:dyDescent="0.25"/>
    <row r="6956" s="94" customFormat="1" x14ac:dyDescent="0.25"/>
    <row r="6957" s="94" customFormat="1" x14ac:dyDescent="0.25"/>
    <row r="6958" s="94" customFormat="1" x14ac:dyDescent="0.25"/>
    <row r="6959" s="94" customFormat="1" x14ac:dyDescent="0.25"/>
    <row r="6960" s="94" customFormat="1" x14ac:dyDescent="0.25"/>
    <row r="6961" s="94" customFormat="1" x14ac:dyDescent="0.25"/>
    <row r="6962" s="94" customFormat="1" x14ac:dyDescent="0.25"/>
    <row r="6963" s="94" customFormat="1" x14ac:dyDescent="0.25"/>
    <row r="6964" s="94" customFormat="1" x14ac:dyDescent="0.25"/>
    <row r="6965" s="94" customFormat="1" x14ac:dyDescent="0.25"/>
    <row r="6966" s="94" customFormat="1" x14ac:dyDescent="0.25"/>
    <row r="6967" s="94" customFormat="1" x14ac:dyDescent="0.25"/>
    <row r="6968" s="94" customFormat="1" x14ac:dyDescent="0.25"/>
    <row r="6969" s="94" customFormat="1" x14ac:dyDescent="0.25"/>
    <row r="6970" s="94" customFormat="1" x14ac:dyDescent="0.25"/>
    <row r="6971" s="94" customFormat="1" x14ac:dyDescent="0.25"/>
    <row r="6972" s="94" customFormat="1" x14ac:dyDescent="0.25"/>
    <row r="6973" s="94" customFormat="1" x14ac:dyDescent="0.25"/>
    <row r="6974" s="94" customFormat="1" x14ac:dyDescent="0.25"/>
    <row r="6975" s="94" customFormat="1" x14ac:dyDescent="0.25"/>
    <row r="6976" s="94" customFormat="1" x14ac:dyDescent="0.25"/>
    <row r="6977" s="94" customFormat="1" x14ac:dyDescent="0.25"/>
    <row r="6978" s="94" customFormat="1" x14ac:dyDescent="0.25"/>
    <row r="6979" s="94" customFormat="1" x14ac:dyDescent="0.25"/>
    <row r="6980" s="94" customFormat="1" x14ac:dyDescent="0.25"/>
    <row r="6981" s="94" customFormat="1" x14ac:dyDescent="0.25"/>
    <row r="6982" s="94" customFormat="1" x14ac:dyDescent="0.25"/>
    <row r="6983" s="94" customFormat="1" x14ac:dyDescent="0.25"/>
    <row r="6984" s="94" customFormat="1" x14ac:dyDescent="0.25"/>
    <row r="6985" s="94" customFormat="1" x14ac:dyDescent="0.25"/>
    <row r="6986" s="94" customFormat="1" x14ac:dyDescent="0.25"/>
    <row r="6987" s="94" customFormat="1" x14ac:dyDescent="0.25"/>
    <row r="6988" s="94" customFormat="1" x14ac:dyDescent="0.25"/>
    <row r="6989" s="94" customFormat="1" x14ac:dyDescent="0.25"/>
    <row r="6990" s="94" customFormat="1" x14ac:dyDescent="0.25"/>
    <row r="6991" s="94" customFormat="1" x14ac:dyDescent="0.25"/>
    <row r="6992" s="94" customFormat="1" x14ac:dyDescent="0.25"/>
    <row r="6993" s="94" customFormat="1" x14ac:dyDescent="0.25"/>
    <row r="6994" s="94" customFormat="1" x14ac:dyDescent="0.25"/>
    <row r="6995" s="94" customFormat="1" x14ac:dyDescent="0.25"/>
    <row r="6996" s="94" customFormat="1" x14ac:dyDescent="0.25"/>
    <row r="6997" s="94" customFormat="1" x14ac:dyDescent="0.25"/>
    <row r="6998" s="94" customFormat="1" x14ac:dyDescent="0.25"/>
    <row r="6999" s="94" customFormat="1" x14ac:dyDescent="0.25"/>
    <row r="7000" s="94" customFormat="1" x14ac:dyDescent="0.25"/>
    <row r="7001" s="94" customFormat="1" x14ac:dyDescent="0.25"/>
    <row r="7002" s="94" customFormat="1" x14ac:dyDescent="0.25"/>
    <row r="7003" s="94" customFormat="1" x14ac:dyDescent="0.25"/>
    <row r="7004" s="94" customFormat="1" x14ac:dyDescent="0.25"/>
    <row r="7005" s="94" customFormat="1" x14ac:dyDescent="0.25"/>
    <row r="7006" s="94" customFormat="1" x14ac:dyDescent="0.25"/>
    <row r="7007" s="94" customFormat="1" x14ac:dyDescent="0.25"/>
    <row r="7008" s="94" customFormat="1" x14ac:dyDescent="0.25"/>
    <row r="7009" s="94" customFormat="1" x14ac:dyDescent="0.25"/>
    <row r="7010" s="94" customFormat="1" x14ac:dyDescent="0.25"/>
    <row r="7011" s="94" customFormat="1" x14ac:dyDescent="0.25"/>
    <row r="7012" s="94" customFormat="1" x14ac:dyDescent="0.25"/>
    <row r="7013" s="94" customFormat="1" x14ac:dyDescent="0.25"/>
    <row r="7014" s="94" customFormat="1" x14ac:dyDescent="0.25"/>
    <row r="7015" s="94" customFormat="1" x14ac:dyDescent="0.25"/>
    <row r="7016" s="94" customFormat="1" x14ac:dyDescent="0.25"/>
    <row r="7017" s="94" customFormat="1" x14ac:dyDescent="0.25"/>
    <row r="7018" s="94" customFormat="1" x14ac:dyDescent="0.25"/>
    <row r="7019" s="94" customFormat="1" x14ac:dyDescent="0.25"/>
    <row r="7020" s="94" customFormat="1" x14ac:dyDescent="0.25"/>
    <row r="7021" s="94" customFormat="1" x14ac:dyDescent="0.25"/>
    <row r="7022" s="94" customFormat="1" x14ac:dyDescent="0.25"/>
    <row r="7023" s="94" customFormat="1" x14ac:dyDescent="0.25"/>
    <row r="7024" s="94" customFormat="1" x14ac:dyDescent="0.25"/>
    <row r="7025" s="94" customFormat="1" x14ac:dyDescent="0.25"/>
    <row r="7026" s="94" customFormat="1" x14ac:dyDescent="0.25"/>
    <row r="7027" s="94" customFormat="1" x14ac:dyDescent="0.25"/>
    <row r="7028" s="94" customFormat="1" x14ac:dyDescent="0.25"/>
    <row r="7029" s="94" customFormat="1" x14ac:dyDescent="0.25"/>
    <row r="7030" s="94" customFormat="1" x14ac:dyDescent="0.25"/>
    <row r="7031" s="94" customFormat="1" x14ac:dyDescent="0.25"/>
    <row r="7032" s="94" customFormat="1" x14ac:dyDescent="0.25"/>
    <row r="7033" s="94" customFormat="1" x14ac:dyDescent="0.25"/>
    <row r="7034" s="94" customFormat="1" x14ac:dyDescent="0.25"/>
    <row r="7035" s="94" customFormat="1" x14ac:dyDescent="0.25"/>
    <row r="7036" s="94" customFormat="1" x14ac:dyDescent="0.25"/>
    <row r="7037" s="94" customFormat="1" x14ac:dyDescent="0.25"/>
    <row r="7038" s="94" customFormat="1" x14ac:dyDescent="0.25"/>
    <row r="7039" s="94" customFormat="1" x14ac:dyDescent="0.25"/>
    <row r="7040" s="94" customFormat="1" x14ac:dyDescent="0.25"/>
    <row r="7041" s="94" customFormat="1" x14ac:dyDescent="0.25"/>
    <row r="7042" s="94" customFormat="1" x14ac:dyDescent="0.25"/>
    <row r="7043" s="94" customFormat="1" x14ac:dyDescent="0.25"/>
    <row r="7044" s="94" customFormat="1" x14ac:dyDescent="0.25"/>
    <row r="7045" s="94" customFormat="1" x14ac:dyDescent="0.25"/>
    <row r="7046" s="94" customFormat="1" x14ac:dyDescent="0.25"/>
    <row r="7047" s="94" customFormat="1" x14ac:dyDescent="0.25"/>
    <row r="7048" s="94" customFormat="1" x14ac:dyDescent="0.25"/>
    <row r="7049" s="94" customFormat="1" x14ac:dyDescent="0.25"/>
    <row r="7050" s="94" customFormat="1" x14ac:dyDescent="0.25"/>
    <row r="7051" s="94" customFormat="1" x14ac:dyDescent="0.25"/>
    <row r="7052" s="94" customFormat="1" x14ac:dyDescent="0.25"/>
    <row r="7053" s="94" customFormat="1" x14ac:dyDescent="0.25"/>
    <row r="7054" s="94" customFormat="1" x14ac:dyDescent="0.25"/>
    <row r="7055" s="94" customFormat="1" x14ac:dyDescent="0.25"/>
    <row r="7056" s="94" customFormat="1" x14ac:dyDescent="0.25"/>
    <row r="7057" s="94" customFormat="1" x14ac:dyDescent="0.25"/>
    <row r="7058" s="94" customFormat="1" x14ac:dyDescent="0.25"/>
    <row r="7059" s="94" customFormat="1" x14ac:dyDescent="0.25"/>
    <row r="7060" s="94" customFormat="1" x14ac:dyDescent="0.25"/>
    <row r="7061" s="94" customFormat="1" x14ac:dyDescent="0.25"/>
    <row r="7062" s="94" customFormat="1" x14ac:dyDescent="0.25"/>
    <row r="7063" s="94" customFormat="1" x14ac:dyDescent="0.25"/>
    <row r="7064" s="94" customFormat="1" x14ac:dyDescent="0.25"/>
    <row r="7065" s="94" customFormat="1" x14ac:dyDescent="0.25"/>
    <row r="7066" s="94" customFormat="1" x14ac:dyDescent="0.25"/>
    <row r="7067" s="94" customFormat="1" x14ac:dyDescent="0.25"/>
    <row r="7068" s="94" customFormat="1" x14ac:dyDescent="0.25"/>
    <row r="7069" s="94" customFormat="1" x14ac:dyDescent="0.25"/>
    <row r="7070" s="94" customFormat="1" x14ac:dyDescent="0.25"/>
    <row r="7071" s="94" customFormat="1" x14ac:dyDescent="0.25"/>
    <row r="7072" s="94" customFormat="1" x14ac:dyDescent="0.25"/>
    <row r="7073" s="94" customFormat="1" x14ac:dyDescent="0.25"/>
    <row r="7074" s="94" customFormat="1" x14ac:dyDescent="0.25"/>
    <row r="7075" s="94" customFormat="1" x14ac:dyDescent="0.25"/>
    <row r="7076" s="94" customFormat="1" x14ac:dyDescent="0.25"/>
    <row r="7077" s="94" customFormat="1" x14ac:dyDescent="0.25"/>
    <row r="7078" s="94" customFormat="1" x14ac:dyDescent="0.25"/>
    <row r="7079" s="94" customFormat="1" x14ac:dyDescent="0.25"/>
    <row r="7080" s="94" customFormat="1" x14ac:dyDescent="0.25"/>
    <row r="7081" s="94" customFormat="1" x14ac:dyDescent="0.25"/>
    <row r="7082" s="94" customFormat="1" x14ac:dyDescent="0.25"/>
    <row r="7083" s="94" customFormat="1" x14ac:dyDescent="0.25"/>
    <row r="7084" s="94" customFormat="1" x14ac:dyDescent="0.25"/>
    <row r="7085" s="94" customFormat="1" x14ac:dyDescent="0.25"/>
    <row r="7086" s="94" customFormat="1" x14ac:dyDescent="0.25"/>
    <row r="7087" s="94" customFormat="1" x14ac:dyDescent="0.25"/>
    <row r="7088" s="94" customFormat="1" x14ac:dyDescent="0.25"/>
    <row r="7089" s="94" customFormat="1" x14ac:dyDescent="0.25"/>
    <row r="7090" s="94" customFormat="1" x14ac:dyDescent="0.25"/>
    <row r="7091" s="94" customFormat="1" x14ac:dyDescent="0.25"/>
    <row r="7092" s="94" customFormat="1" x14ac:dyDescent="0.25"/>
    <row r="7093" s="94" customFormat="1" x14ac:dyDescent="0.25"/>
    <row r="7094" s="94" customFormat="1" x14ac:dyDescent="0.25"/>
    <row r="7095" s="94" customFormat="1" x14ac:dyDescent="0.25"/>
    <row r="7096" s="94" customFormat="1" x14ac:dyDescent="0.25"/>
    <row r="7097" s="94" customFormat="1" x14ac:dyDescent="0.25"/>
    <row r="7098" s="94" customFormat="1" x14ac:dyDescent="0.25"/>
    <row r="7099" s="94" customFormat="1" x14ac:dyDescent="0.25"/>
    <row r="7100" s="94" customFormat="1" x14ac:dyDescent="0.25"/>
    <row r="7101" s="94" customFormat="1" x14ac:dyDescent="0.25"/>
    <row r="7102" s="94" customFormat="1" x14ac:dyDescent="0.25"/>
    <row r="7103" s="94" customFormat="1" x14ac:dyDescent="0.25"/>
    <row r="7104" s="94" customFormat="1" x14ac:dyDescent="0.25"/>
    <row r="7105" s="94" customFormat="1" x14ac:dyDescent="0.25"/>
    <row r="7106" s="94" customFormat="1" x14ac:dyDescent="0.25"/>
    <row r="7107" s="94" customFormat="1" x14ac:dyDescent="0.25"/>
    <row r="7108" s="94" customFormat="1" x14ac:dyDescent="0.25"/>
    <row r="7109" s="94" customFormat="1" x14ac:dyDescent="0.25"/>
    <row r="7110" s="94" customFormat="1" x14ac:dyDescent="0.25"/>
    <row r="7111" s="94" customFormat="1" x14ac:dyDescent="0.25"/>
    <row r="7112" s="94" customFormat="1" x14ac:dyDescent="0.25"/>
    <row r="7113" s="94" customFormat="1" x14ac:dyDescent="0.25"/>
    <row r="7114" s="94" customFormat="1" x14ac:dyDescent="0.25"/>
    <row r="7115" s="94" customFormat="1" x14ac:dyDescent="0.25"/>
    <row r="7116" s="94" customFormat="1" x14ac:dyDescent="0.25"/>
    <row r="7117" s="94" customFormat="1" x14ac:dyDescent="0.25"/>
    <row r="7118" s="94" customFormat="1" x14ac:dyDescent="0.25"/>
    <row r="7119" s="94" customFormat="1" x14ac:dyDescent="0.25"/>
    <row r="7120" s="94" customFormat="1" x14ac:dyDescent="0.25"/>
    <row r="7121" s="94" customFormat="1" x14ac:dyDescent="0.25"/>
    <row r="7122" s="94" customFormat="1" x14ac:dyDescent="0.25"/>
    <row r="7123" s="94" customFormat="1" x14ac:dyDescent="0.25"/>
    <row r="7124" s="94" customFormat="1" x14ac:dyDescent="0.25"/>
    <row r="7125" s="94" customFormat="1" x14ac:dyDescent="0.25"/>
    <row r="7126" s="94" customFormat="1" x14ac:dyDescent="0.25"/>
    <row r="7127" s="94" customFormat="1" x14ac:dyDescent="0.25"/>
    <row r="7128" s="94" customFormat="1" x14ac:dyDescent="0.25"/>
    <row r="7129" s="94" customFormat="1" x14ac:dyDescent="0.25"/>
    <row r="7130" s="94" customFormat="1" x14ac:dyDescent="0.25"/>
    <row r="7131" s="94" customFormat="1" x14ac:dyDescent="0.25"/>
    <row r="7132" s="94" customFormat="1" x14ac:dyDescent="0.25"/>
    <row r="7133" s="94" customFormat="1" x14ac:dyDescent="0.25"/>
    <row r="7134" s="94" customFormat="1" x14ac:dyDescent="0.25"/>
    <row r="7135" s="94" customFormat="1" x14ac:dyDescent="0.25"/>
    <row r="7136" s="94" customFormat="1" x14ac:dyDescent="0.25"/>
    <row r="7137" s="94" customFormat="1" x14ac:dyDescent="0.25"/>
    <row r="7138" s="94" customFormat="1" x14ac:dyDescent="0.25"/>
    <row r="7139" s="94" customFormat="1" x14ac:dyDescent="0.25"/>
    <row r="7140" s="94" customFormat="1" x14ac:dyDescent="0.25"/>
    <row r="7141" s="94" customFormat="1" x14ac:dyDescent="0.25"/>
    <row r="7142" s="94" customFormat="1" x14ac:dyDescent="0.25"/>
    <row r="7143" s="94" customFormat="1" x14ac:dyDescent="0.25"/>
    <row r="7144" s="94" customFormat="1" x14ac:dyDescent="0.25"/>
    <row r="7145" s="94" customFormat="1" x14ac:dyDescent="0.25"/>
    <row r="7146" s="94" customFormat="1" x14ac:dyDescent="0.25"/>
    <row r="7147" s="94" customFormat="1" x14ac:dyDescent="0.25"/>
    <row r="7148" s="94" customFormat="1" x14ac:dyDescent="0.25"/>
    <row r="7149" s="94" customFormat="1" x14ac:dyDescent="0.25"/>
    <row r="7150" s="94" customFormat="1" x14ac:dyDescent="0.25"/>
    <row r="7151" s="94" customFormat="1" x14ac:dyDescent="0.25"/>
    <row r="7152" s="94" customFormat="1" x14ac:dyDescent="0.25"/>
    <row r="7153" s="94" customFormat="1" x14ac:dyDescent="0.25"/>
    <row r="7154" s="94" customFormat="1" x14ac:dyDescent="0.25"/>
    <row r="7155" s="94" customFormat="1" x14ac:dyDescent="0.25"/>
    <row r="7156" s="94" customFormat="1" x14ac:dyDescent="0.25"/>
    <row r="7157" s="94" customFormat="1" x14ac:dyDescent="0.25"/>
    <row r="7158" s="94" customFormat="1" x14ac:dyDescent="0.25"/>
    <row r="7159" s="94" customFormat="1" x14ac:dyDescent="0.25"/>
    <row r="7160" s="94" customFormat="1" x14ac:dyDescent="0.25"/>
    <row r="7161" s="94" customFormat="1" x14ac:dyDescent="0.25"/>
    <row r="7162" s="94" customFormat="1" x14ac:dyDescent="0.25"/>
    <row r="7163" s="94" customFormat="1" x14ac:dyDescent="0.25"/>
    <row r="7164" s="94" customFormat="1" x14ac:dyDescent="0.25"/>
    <row r="7165" s="94" customFormat="1" x14ac:dyDescent="0.25"/>
    <row r="7166" s="94" customFormat="1" x14ac:dyDescent="0.25"/>
    <row r="7167" s="94" customFormat="1" x14ac:dyDescent="0.25"/>
    <row r="7168" s="94" customFormat="1" x14ac:dyDescent="0.25"/>
    <row r="7169" s="94" customFormat="1" x14ac:dyDescent="0.25"/>
    <row r="7170" s="94" customFormat="1" x14ac:dyDescent="0.25"/>
    <row r="7171" s="94" customFormat="1" x14ac:dyDescent="0.25"/>
    <row r="7172" s="94" customFormat="1" x14ac:dyDescent="0.25"/>
    <row r="7173" s="94" customFormat="1" x14ac:dyDescent="0.25"/>
    <row r="7174" s="94" customFormat="1" x14ac:dyDescent="0.25"/>
    <row r="7175" s="94" customFormat="1" x14ac:dyDescent="0.25"/>
    <row r="7176" s="94" customFormat="1" x14ac:dyDescent="0.25"/>
    <row r="7177" s="94" customFormat="1" x14ac:dyDescent="0.25"/>
    <row r="7178" s="94" customFormat="1" x14ac:dyDescent="0.25"/>
    <row r="7179" s="94" customFormat="1" x14ac:dyDescent="0.25"/>
    <row r="7180" s="94" customFormat="1" x14ac:dyDescent="0.25"/>
    <row r="7181" s="94" customFormat="1" x14ac:dyDescent="0.25"/>
    <row r="7182" s="94" customFormat="1" x14ac:dyDescent="0.25"/>
    <row r="7183" s="94" customFormat="1" x14ac:dyDescent="0.25"/>
    <row r="7184" s="94" customFormat="1" x14ac:dyDescent="0.25"/>
    <row r="7185" s="94" customFormat="1" x14ac:dyDescent="0.25"/>
    <row r="7186" s="94" customFormat="1" x14ac:dyDescent="0.25"/>
    <row r="7187" s="94" customFormat="1" x14ac:dyDescent="0.25"/>
    <row r="7188" s="94" customFormat="1" x14ac:dyDescent="0.25"/>
    <row r="7189" s="94" customFormat="1" x14ac:dyDescent="0.25"/>
    <row r="7190" s="94" customFormat="1" x14ac:dyDescent="0.25"/>
    <row r="7191" s="94" customFormat="1" x14ac:dyDescent="0.25"/>
    <row r="7192" s="94" customFormat="1" x14ac:dyDescent="0.25"/>
    <row r="7193" s="94" customFormat="1" x14ac:dyDescent="0.25"/>
    <row r="7194" s="94" customFormat="1" x14ac:dyDescent="0.25"/>
    <row r="7195" s="94" customFormat="1" x14ac:dyDescent="0.25"/>
    <row r="7196" s="94" customFormat="1" x14ac:dyDescent="0.25"/>
    <row r="7197" s="94" customFormat="1" x14ac:dyDescent="0.25"/>
    <row r="7198" s="94" customFormat="1" x14ac:dyDescent="0.25"/>
    <row r="7199" s="94" customFormat="1" x14ac:dyDescent="0.25"/>
    <row r="7200" s="94" customFormat="1" x14ac:dyDescent="0.25"/>
    <row r="7201" s="94" customFormat="1" x14ac:dyDescent="0.25"/>
    <row r="7202" s="94" customFormat="1" x14ac:dyDescent="0.25"/>
    <row r="7203" s="94" customFormat="1" x14ac:dyDescent="0.25"/>
    <row r="7204" s="94" customFormat="1" x14ac:dyDescent="0.25"/>
    <row r="7205" s="94" customFormat="1" x14ac:dyDescent="0.25"/>
    <row r="7206" s="94" customFormat="1" x14ac:dyDescent="0.25"/>
    <row r="7207" s="94" customFormat="1" x14ac:dyDescent="0.25"/>
    <row r="7208" s="94" customFormat="1" x14ac:dyDescent="0.25"/>
    <row r="7209" s="94" customFormat="1" x14ac:dyDescent="0.25"/>
    <row r="7210" s="94" customFormat="1" x14ac:dyDescent="0.25"/>
    <row r="7211" s="94" customFormat="1" x14ac:dyDescent="0.25"/>
    <row r="7212" s="94" customFormat="1" x14ac:dyDescent="0.25"/>
    <row r="7213" s="94" customFormat="1" x14ac:dyDescent="0.25"/>
    <row r="7214" s="94" customFormat="1" x14ac:dyDescent="0.25"/>
    <row r="7215" s="94" customFormat="1" x14ac:dyDescent="0.25"/>
    <row r="7216" s="94" customFormat="1" x14ac:dyDescent="0.25"/>
    <row r="7217" s="94" customFormat="1" x14ac:dyDescent="0.25"/>
    <row r="7218" s="94" customFormat="1" x14ac:dyDescent="0.25"/>
    <row r="7219" s="94" customFormat="1" x14ac:dyDescent="0.25"/>
    <row r="7220" s="94" customFormat="1" x14ac:dyDescent="0.25"/>
    <row r="7221" s="94" customFormat="1" x14ac:dyDescent="0.25"/>
    <row r="7222" s="94" customFormat="1" x14ac:dyDescent="0.25"/>
    <row r="7223" s="94" customFormat="1" x14ac:dyDescent="0.25"/>
    <row r="7224" s="94" customFormat="1" x14ac:dyDescent="0.25"/>
    <row r="7225" s="94" customFormat="1" x14ac:dyDescent="0.25"/>
    <row r="7226" s="94" customFormat="1" x14ac:dyDescent="0.25"/>
    <row r="7227" s="94" customFormat="1" x14ac:dyDescent="0.25"/>
    <row r="7228" s="94" customFormat="1" x14ac:dyDescent="0.25"/>
    <row r="7229" s="94" customFormat="1" x14ac:dyDescent="0.25"/>
    <row r="7230" s="94" customFormat="1" x14ac:dyDescent="0.25"/>
    <row r="7231" s="94" customFormat="1" x14ac:dyDescent="0.25"/>
    <row r="7232" s="94" customFormat="1" x14ac:dyDescent="0.25"/>
    <row r="7233" s="94" customFormat="1" x14ac:dyDescent="0.25"/>
    <row r="7234" s="94" customFormat="1" x14ac:dyDescent="0.25"/>
    <row r="7235" s="94" customFormat="1" x14ac:dyDescent="0.25"/>
    <row r="7236" s="94" customFormat="1" x14ac:dyDescent="0.25"/>
    <row r="7237" s="94" customFormat="1" x14ac:dyDescent="0.25"/>
    <row r="7238" s="94" customFormat="1" x14ac:dyDescent="0.25"/>
    <row r="7239" s="94" customFormat="1" x14ac:dyDescent="0.25"/>
    <row r="7240" s="94" customFormat="1" x14ac:dyDescent="0.25"/>
    <row r="7241" s="94" customFormat="1" x14ac:dyDescent="0.25"/>
    <row r="7242" s="94" customFormat="1" x14ac:dyDescent="0.25"/>
    <row r="7243" s="94" customFormat="1" x14ac:dyDescent="0.25"/>
    <row r="7244" s="94" customFormat="1" x14ac:dyDescent="0.25"/>
    <row r="7245" s="94" customFormat="1" x14ac:dyDescent="0.25"/>
    <row r="7246" s="94" customFormat="1" x14ac:dyDescent="0.25"/>
    <row r="7247" s="94" customFormat="1" x14ac:dyDescent="0.25"/>
    <row r="7248" s="94" customFormat="1" x14ac:dyDescent="0.25"/>
    <row r="7249" s="94" customFormat="1" x14ac:dyDescent="0.25"/>
    <row r="7250" s="94" customFormat="1" x14ac:dyDescent="0.25"/>
    <row r="7251" s="94" customFormat="1" x14ac:dyDescent="0.25"/>
    <row r="7252" s="94" customFormat="1" x14ac:dyDescent="0.25"/>
    <row r="7253" s="94" customFormat="1" x14ac:dyDescent="0.25"/>
    <row r="7254" s="94" customFormat="1" x14ac:dyDescent="0.25"/>
    <row r="7255" s="94" customFormat="1" x14ac:dyDescent="0.25"/>
    <row r="7256" s="94" customFormat="1" x14ac:dyDescent="0.25"/>
    <row r="7257" s="94" customFormat="1" x14ac:dyDescent="0.25"/>
    <row r="7258" s="94" customFormat="1" x14ac:dyDescent="0.25"/>
    <row r="7259" s="94" customFormat="1" x14ac:dyDescent="0.25"/>
    <row r="7260" s="94" customFormat="1" x14ac:dyDescent="0.25"/>
    <row r="7261" s="94" customFormat="1" x14ac:dyDescent="0.25"/>
    <row r="7262" s="94" customFormat="1" x14ac:dyDescent="0.25"/>
    <row r="7263" s="94" customFormat="1" x14ac:dyDescent="0.25"/>
    <row r="7264" s="94" customFormat="1" x14ac:dyDescent="0.25"/>
    <row r="7265" s="94" customFormat="1" x14ac:dyDescent="0.25"/>
    <row r="7266" s="94" customFormat="1" x14ac:dyDescent="0.25"/>
    <row r="7267" s="94" customFormat="1" x14ac:dyDescent="0.25"/>
    <row r="7268" s="94" customFormat="1" x14ac:dyDescent="0.25"/>
    <row r="7269" s="94" customFormat="1" x14ac:dyDescent="0.25"/>
    <row r="7270" s="94" customFormat="1" x14ac:dyDescent="0.25"/>
    <row r="7271" s="94" customFormat="1" x14ac:dyDescent="0.25"/>
    <row r="7272" s="94" customFormat="1" x14ac:dyDescent="0.25"/>
    <row r="7273" s="94" customFormat="1" x14ac:dyDescent="0.25"/>
    <row r="7274" s="94" customFormat="1" x14ac:dyDescent="0.25"/>
    <row r="7275" s="94" customFormat="1" x14ac:dyDescent="0.25"/>
    <row r="7276" s="94" customFormat="1" x14ac:dyDescent="0.25"/>
    <row r="7277" s="94" customFormat="1" x14ac:dyDescent="0.25"/>
    <row r="7278" s="94" customFormat="1" x14ac:dyDescent="0.25"/>
    <row r="7279" s="94" customFormat="1" x14ac:dyDescent="0.25"/>
    <row r="7280" s="94" customFormat="1" x14ac:dyDescent="0.25"/>
    <row r="7281" s="94" customFormat="1" x14ac:dyDescent="0.25"/>
    <row r="7282" s="94" customFormat="1" x14ac:dyDescent="0.25"/>
    <row r="7283" s="94" customFormat="1" x14ac:dyDescent="0.25"/>
    <row r="7284" s="94" customFormat="1" x14ac:dyDescent="0.25"/>
    <row r="7285" s="94" customFormat="1" x14ac:dyDescent="0.25"/>
    <row r="7286" s="94" customFormat="1" x14ac:dyDescent="0.25"/>
    <row r="7287" s="94" customFormat="1" x14ac:dyDescent="0.25"/>
    <row r="7288" s="94" customFormat="1" x14ac:dyDescent="0.25"/>
    <row r="7289" s="94" customFormat="1" x14ac:dyDescent="0.25"/>
    <row r="7290" s="94" customFormat="1" x14ac:dyDescent="0.25"/>
    <row r="7291" s="94" customFormat="1" x14ac:dyDescent="0.25"/>
    <row r="7292" s="94" customFormat="1" x14ac:dyDescent="0.25"/>
    <row r="7293" s="94" customFormat="1" x14ac:dyDescent="0.25"/>
    <row r="7294" s="94" customFormat="1" x14ac:dyDescent="0.25"/>
    <row r="7295" s="94" customFormat="1" x14ac:dyDescent="0.25"/>
    <row r="7296" s="94" customFormat="1" x14ac:dyDescent="0.25"/>
    <row r="7297" s="94" customFormat="1" x14ac:dyDescent="0.25"/>
    <row r="7298" s="94" customFormat="1" x14ac:dyDescent="0.25"/>
    <row r="7299" s="94" customFormat="1" x14ac:dyDescent="0.25"/>
    <row r="7300" s="94" customFormat="1" x14ac:dyDescent="0.25"/>
    <row r="7301" s="94" customFormat="1" x14ac:dyDescent="0.25"/>
    <row r="7302" s="94" customFormat="1" x14ac:dyDescent="0.25"/>
    <row r="7303" s="94" customFormat="1" x14ac:dyDescent="0.25"/>
    <row r="7304" s="94" customFormat="1" x14ac:dyDescent="0.25"/>
    <row r="7305" s="94" customFormat="1" x14ac:dyDescent="0.25"/>
    <row r="7306" s="94" customFormat="1" x14ac:dyDescent="0.25"/>
    <row r="7307" s="94" customFormat="1" x14ac:dyDescent="0.25"/>
    <row r="7308" s="94" customFormat="1" x14ac:dyDescent="0.25"/>
    <row r="7309" s="94" customFormat="1" x14ac:dyDescent="0.25"/>
    <row r="7310" s="94" customFormat="1" x14ac:dyDescent="0.25"/>
    <row r="7311" s="94" customFormat="1" x14ac:dyDescent="0.25"/>
    <row r="7312" s="94" customFormat="1" x14ac:dyDescent="0.25"/>
    <row r="7313" s="94" customFormat="1" x14ac:dyDescent="0.25"/>
    <row r="7314" s="94" customFormat="1" x14ac:dyDescent="0.25"/>
    <row r="7315" s="94" customFormat="1" x14ac:dyDescent="0.25"/>
    <row r="7316" s="94" customFormat="1" x14ac:dyDescent="0.25"/>
    <row r="7317" s="94" customFormat="1" x14ac:dyDescent="0.25"/>
    <row r="7318" s="94" customFormat="1" x14ac:dyDescent="0.25"/>
    <row r="7319" s="94" customFormat="1" x14ac:dyDescent="0.25"/>
    <row r="7320" s="94" customFormat="1" x14ac:dyDescent="0.25"/>
    <row r="7321" s="94" customFormat="1" x14ac:dyDescent="0.25"/>
    <row r="7322" s="94" customFormat="1" x14ac:dyDescent="0.25"/>
    <row r="7323" s="94" customFormat="1" x14ac:dyDescent="0.25"/>
    <row r="7324" s="94" customFormat="1" x14ac:dyDescent="0.25"/>
    <row r="7325" s="94" customFormat="1" x14ac:dyDescent="0.25"/>
    <row r="7326" s="94" customFormat="1" x14ac:dyDescent="0.25"/>
    <row r="7327" s="94" customFormat="1" x14ac:dyDescent="0.25"/>
    <row r="7328" s="94" customFormat="1" x14ac:dyDescent="0.25"/>
    <row r="7329" s="94" customFormat="1" x14ac:dyDescent="0.25"/>
    <row r="7330" s="94" customFormat="1" x14ac:dyDescent="0.25"/>
    <row r="7331" s="94" customFormat="1" x14ac:dyDescent="0.25"/>
    <row r="7332" s="94" customFormat="1" x14ac:dyDescent="0.25"/>
    <row r="7333" s="94" customFormat="1" x14ac:dyDescent="0.25"/>
    <row r="7334" s="94" customFormat="1" x14ac:dyDescent="0.25"/>
    <row r="7335" s="94" customFormat="1" x14ac:dyDescent="0.25"/>
    <row r="7336" s="94" customFormat="1" x14ac:dyDescent="0.25"/>
    <row r="7337" s="94" customFormat="1" x14ac:dyDescent="0.25"/>
    <row r="7338" s="94" customFormat="1" x14ac:dyDescent="0.25"/>
    <row r="7339" s="94" customFormat="1" x14ac:dyDescent="0.25"/>
    <row r="7340" s="94" customFormat="1" x14ac:dyDescent="0.25"/>
    <row r="7341" s="94" customFormat="1" x14ac:dyDescent="0.25"/>
    <row r="7342" s="94" customFormat="1" x14ac:dyDescent="0.25"/>
    <row r="7343" s="94" customFormat="1" x14ac:dyDescent="0.25"/>
    <row r="7344" s="94" customFormat="1" x14ac:dyDescent="0.25"/>
    <row r="7345" s="94" customFormat="1" x14ac:dyDescent="0.25"/>
    <row r="7346" s="94" customFormat="1" x14ac:dyDescent="0.25"/>
    <row r="7347" s="94" customFormat="1" x14ac:dyDescent="0.25"/>
    <row r="7348" s="94" customFormat="1" x14ac:dyDescent="0.25"/>
    <row r="7349" s="94" customFormat="1" x14ac:dyDescent="0.25"/>
    <row r="7350" s="94" customFormat="1" x14ac:dyDescent="0.25"/>
    <row r="7351" s="94" customFormat="1" x14ac:dyDescent="0.25"/>
    <row r="7352" s="94" customFormat="1" x14ac:dyDescent="0.25"/>
    <row r="7353" s="94" customFormat="1" x14ac:dyDescent="0.25"/>
    <row r="7354" s="94" customFormat="1" x14ac:dyDescent="0.25"/>
    <row r="7355" s="94" customFormat="1" x14ac:dyDescent="0.25"/>
    <row r="7356" s="94" customFormat="1" x14ac:dyDescent="0.25"/>
    <row r="7357" s="94" customFormat="1" x14ac:dyDescent="0.25"/>
    <row r="7358" s="94" customFormat="1" x14ac:dyDescent="0.25"/>
    <row r="7359" s="94" customFormat="1" x14ac:dyDescent="0.25"/>
    <row r="7360" s="94" customFormat="1" x14ac:dyDescent="0.25"/>
    <row r="7361" s="94" customFormat="1" x14ac:dyDescent="0.25"/>
    <row r="7362" s="94" customFormat="1" x14ac:dyDescent="0.25"/>
    <row r="7363" s="94" customFormat="1" x14ac:dyDescent="0.25"/>
    <row r="7364" s="94" customFormat="1" x14ac:dyDescent="0.25"/>
    <row r="7365" s="94" customFormat="1" x14ac:dyDescent="0.25"/>
    <row r="7366" s="94" customFormat="1" x14ac:dyDescent="0.25"/>
    <row r="7367" s="94" customFormat="1" x14ac:dyDescent="0.25"/>
    <row r="7368" s="94" customFormat="1" x14ac:dyDescent="0.25"/>
    <row r="7369" s="94" customFormat="1" x14ac:dyDescent="0.25"/>
    <row r="7370" s="94" customFormat="1" x14ac:dyDescent="0.25"/>
    <row r="7371" s="94" customFormat="1" x14ac:dyDescent="0.25"/>
    <row r="7372" s="94" customFormat="1" x14ac:dyDescent="0.25"/>
    <row r="7373" s="94" customFormat="1" x14ac:dyDescent="0.25"/>
    <row r="7374" s="94" customFormat="1" x14ac:dyDescent="0.25"/>
    <row r="7375" s="94" customFormat="1" x14ac:dyDescent="0.25"/>
    <row r="7376" s="94" customFormat="1" x14ac:dyDescent="0.25"/>
    <row r="7377" s="94" customFormat="1" x14ac:dyDescent="0.25"/>
    <row r="7378" s="94" customFormat="1" x14ac:dyDescent="0.25"/>
    <row r="7379" s="94" customFormat="1" x14ac:dyDescent="0.25"/>
    <row r="7380" s="94" customFormat="1" x14ac:dyDescent="0.25"/>
    <row r="7381" s="94" customFormat="1" x14ac:dyDescent="0.25"/>
    <row r="7382" s="94" customFormat="1" x14ac:dyDescent="0.25"/>
    <row r="7383" s="94" customFormat="1" x14ac:dyDescent="0.25"/>
    <row r="7384" s="94" customFormat="1" x14ac:dyDescent="0.25"/>
    <row r="7385" s="94" customFormat="1" x14ac:dyDescent="0.25"/>
    <row r="7386" s="94" customFormat="1" x14ac:dyDescent="0.25"/>
    <row r="7387" s="94" customFormat="1" x14ac:dyDescent="0.25"/>
    <row r="7388" s="94" customFormat="1" x14ac:dyDescent="0.25"/>
    <row r="7389" s="94" customFormat="1" x14ac:dyDescent="0.25"/>
    <row r="7390" s="94" customFormat="1" x14ac:dyDescent="0.25"/>
    <row r="7391" s="94" customFormat="1" x14ac:dyDescent="0.25"/>
    <row r="7392" s="94" customFormat="1" x14ac:dyDescent="0.25"/>
    <row r="7393" s="94" customFormat="1" x14ac:dyDescent="0.25"/>
    <row r="7394" s="94" customFormat="1" x14ac:dyDescent="0.25"/>
    <row r="7395" s="94" customFormat="1" x14ac:dyDescent="0.25"/>
    <row r="7396" s="94" customFormat="1" x14ac:dyDescent="0.25"/>
    <row r="7397" s="94" customFormat="1" x14ac:dyDescent="0.25"/>
    <row r="7398" s="94" customFormat="1" x14ac:dyDescent="0.25"/>
    <row r="7399" s="94" customFormat="1" x14ac:dyDescent="0.25"/>
    <row r="7400" s="94" customFormat="1" x14ac:dyDescent="0.25"/>
    <row r="7401" s="94" customFormat="1" x14ac:dyDescent="0.25"/>
    <row r="7402" s="94" customFormat="1" x14ac:dyDescent="0.25"/>
    <row r="7403" s="94" customFormat="1" x14ac:dyDescent="0.25"/>
    <row r="7404" s="94" customFormat="1" x14ac:dyDescent="0.25"/>
    <row r="7405" s="94" customFormat="1" x14ac:dyDescent="0.25"/>
    <row r="7406" s="94" customFormat="1" x14ac:dyDescent="0.25"/>
    <row r="7407" s="94" customFormat="1" x14ac:dyDescent="0.25"/>
    <row r="7408" s="94" customFormat="1" x14ac:dyDescent="0.25"/>
    <row r="7409" s="94" customFormat="1" x14ac:dyDescent="0.25"/>
    <row r="7410" s="94" customFormat="1" x14ac:dyDescent="0.25"/>
    <row r="7411" s="94" customFormat="1" x14ac:dyDescent="0.25"/>
    <row r="7412" s="94" customFormat="1" x14ac:dyDescent="0.25"/>
    <row r="7413" s="94" customFormat="1" x14ac:dyDescent="0.25"/>
    <row r="7414" s="94" customFormat="1" x14ac:dyDescent="0.25"/>
    <row r="7415" s="94" customFormat="1" x14ac:dyDescent="0.25"/>
    <row r="7416" s="94" customFormat="1" x14ac:dyDescent="0.25"/>
    <row r="7417" s="94" customFormat="1" x14ac:dyDescent="0.25"/>
    <row r="7418" s="94" customFormat="1" x14ac:dyDescent="0.25"/>
    <row r="7419" s="94" customFormat="1" x14ac:dyDescent="0.25"/>
    <row r="7420" s="94" customFormat="1" x14ac:dyDescent="0.25"/>
    <row r="7421" s="94" customFormat="1" x14ac:dyDescent="0.25"/>
    <row r="7422" s="94" customFormat="1" x14ac:dyDescent="0.25"/>
    <row r="7423" s="94" customFormat="1" x14ac:dyDescent="0.25"/>
    <row r="7424" s="94" customFormat="1" x14ac:dyDescent="0.25"/>
    <row r="7425" s="94" customFormat="1" x14ac:dyDescent="0.25"/>
    <row r="7426" s="94" customFormat="1" x14ac:dyDescent="0.25"/>
    <row r="7427" s="94" customFormat="1" x14ac:dyDescent="0.25"/>
    <row r="7428" s="94" customFormat="1" x14ac:dyDescent="0.25"/>
    <row r="7429" s="94" customFormat="1" x14ac:dyDescent="0.25"/>
    <row r="7430" s="94" customFormat="1" x14ac:dyDescent="0.25"/>
    <row r="7431" s="94" customFormat="1" x14ac:dyDescent="0.25"/>
    <row r="7432" s="94" customFormat="1" x14ac:dyDescent="0.25"/>
    <row r="7433" s="94" customFormat="1" x14ac:dyDescent="0.25"/>
    <row r="7434" s="94" customFormat="1" x14ac:dyDescent="0.25"/>
    <row r="7435" s="94" customFormat="1" x14ac:dyDescent="0.25"/>
    <row r="7436" s="94" customFormat="1" x14ac:dyDescent="0.25"/>
    <row r="7437" s="94" customFormat="1" x14ac:dyDescent="0.25"/>
    <row r="7438" s="94" customFormat="1" x14ac:dyDescent="0.25"/>
    <row r="7439" s="94" customFormat="1" x14ac:dyDescent="0.25"/>
    <row r="7440" s="94" customFormat="1" x14ac:dyDescent="0.25"/>
    <row r="7441" s="94" customFormat="1" x14ac:dyDescent="0.25"/>
    <row r="7442" s="94" customFormat="1" x14ac:dyDescent="0.25"/>
    <row r="7443" s="94" customFormat="1" x14ac:dyDescent="0.25"/>
    <row r="7444" s="94" customFormat="1" x14ac:dyDescent="0.25"/>
    <row r="7445" s="94" customFormat="1" x14ac:dyDescent="0.25"/>
    <row r="7446" s="94" customFormat="1" x14ac:dyDescent="0.25"/>
    <row r="7447" s="94" customFormat="1" x14ac:dyDescent="0.25"/>
    <row r="7448" s="94" customFormat="1" x14ac:dyDescent="0.25"/>
    <row r="7449" s="94" customFormat="1" x14ac:dyDescent="0.25"/>
    <row r="7450" s="94" customFormat="1" x14ac:dyDescent="0.25"/>
    <row r="7451" s="94" customFormat="1" x14ac:dyDescent="0.25"/>
    <row r="7452" s="94" customFormat="1" x14ac:dyDescent="0.25"/>
    <row r="7453" s="94" customFormat="1" x14ac:dyDescent="0.25"/>
    <row r="7454" s="94" customFormat="1" x14ac:dyDescent="0.25"/>
    <row r="7455" s="94" customFormat="1" x14ac:dyDescent="0.25"/>
    <row r="7456" s="94" customFormat="1" x14ac:dyDescent="0.25"/>
    <row r="7457" s="94" customFormat="1" x14ac:dyDescent="0.25"/>
    <row r="7458" s="94" customFormat="1" x14ac:dyDescent="0.25"/>
    <row r="7459" s="94" customFormat="1" x14ac:dyDescent="0.25"/>
    <row r="7460" s="94" customFormat="1" x14ac:dyDescent="0.25"/>
    <row r="7461" s="94" customFormat="1" x14ac:dyDescent="0.25"/>
    <row r="7462" s="94" customFormat="1" x14ac:dyDescent="0.25"/>
    <row r="7463" s="94" customFormat="1" x14ac:dyDescent="0.25"/>
    <row r="7464" s="94" customFormat="1" x14ac:dyDescent="0.25"/>
    <row r="7465" s="94" customFormat="1" x14ac:dyDescent="0.25"/>
    <row r="7466" s="94" customFormat="1" x14ac:dyDescent="0.25"/>
    <row r="7467" s="94" customFormat="1" x14ac:dyDescent="0.25"/>
    <row r="7468" s="94" customFormat="1" x14ac:dyDescent="0.25"/>
    <row r="7469" s="94" customFormat="1" x14ac:dyDescent="0.25"/>
    <row r="7470" s="94" customFormat="1" x14ac:dyDescent="0.25"/>
    <row r="7471" s="94" customFormat="1" x14ac:dyDescent="0.25"/>
    <row r="7472" s="94" customFormat="1" x14ac:dyDescent="0.25"/>
    <row r="7473" s="94" customFormat="1" x14ac:dyDescent="0.25"/>
    <row r="7474" s="94" customFormat="1" x14ac:dyDescent="0.25"/>
    <row r="7475" s="94" customFormat="1" x14ac:dyDescent="0.25"/>
    <row r="7476" s="94" customFormat="1" x14ac:dyDescent="0.25"/>
    <row r="7477" s="94" customFormat="1" x14ac:dyDescent="0.25"/>
    <row r="7478" s="94" customFormat="1" x14ac:dyDescent="0.25"/>
    <row r="7479" s="94" customFormat="1" x14ac:dyDescent="0.25"/>
    <row r="7480" s="94" customFormat="1" x14ac:dyDescent="0.25"/>
    <row r="7481" s="94" customFormat="1" x14ac:dyDescent="0.25"/>
    <row r="7482" s="94" customFormat="1" x14ac:dyDescent="0.25"/>
    <row r="7483" s="94" customFormat="1" x14ac:dyDescent="0.25"/>
    <row r="7484" s="94" customFormat="1" x14ac:dyDescent="0.25"/>
    <row r="7485" s="94" customFormat="1" x14ac:dyDescent="0.25"/>
    <row r="7486" s="94" customFormat="1" x14ac:dyDescent="0.25"/>
    <row r="7487" s="94" customFormat="1" x14ac:dyDescent="0.25"/>
    <row r="7488" s="94" customFormat="1" x14ac:dyDescent="0.25"/>
    <row r="7489" s="94" customFormat="1" x14ac:dyDescent="0.25"/>
    <row r="7490" s="94" customFormat="1" x14ac:dyDescent="0.25"/>
    <row r="7491" s="94" customFormat="1" x14ac:dyDescent="0.25"/>
    <row r="7492" s="94" customFormat="1" x14ac:dyDescent="0.25"/>
    <row r="7493" s="94" customFormat="1" x14ac:dyDescent="0.25"/>
    <row r="7494" s="94" customFormat="1" x14ac:dyDescent="0.25"/>
    <row r="7495" s="94" customFormat="1" x14ac:dyDescent="0.25"/>
    <row r="7496" s="94" customFormat="1" x14ac:dyDescent="0.25"/>
    <row r="7497" s="94" customFormat="1" x14ac:dyDescent="0.25"/>
    <row r="7498" s="94" customFormat="1" x14ac:dyDescent="0.25"/>
    <row r="7499" s="94" customFormat="1" x14ac:dyDescent="0.25"/>
    <row r="7500" s="94" customFormat="1" x14ac:dyDescent="0.25"/>
    <row r="7501" s="94" customFormat="1" x14ac:dyDescent="0.25"/>
    <row r="7502" s="94" customFormat="1" x14ac:dyDescent="0.25"/>
    <row r="7503" s="94" customFormat="1" x14ac:dyDescent="0.25"/>
    <row r="7504" s="94" customFormat="1" x14ac:dyDescent="0.25"/>
    <row r="7505" s="94" customFormat="1" x14ac:dyDescent="0.25"/>
    <row r="7506" s="94" customFormat="1" x14ac:dyDescent="0.25"/>
    <row r="7507" s="94" customFormat="1" x14ac:dyDescent="0.25"/>
    <row r="7508" s="94" customFormat="1" x14ac:dyDescent="0.25"/>
    <row r="7509" s="94" customFormat="1" x14ac:dyDescent="0.25"/>
    <row r="7510" s="94" customFormat="1" x14ac:dyDescent="0.25"/>
    <row r="7511" s="94" customFormat="1" x14ac:dyDescent="0.25"/>
    <row r="7512" s="94" customFormat="1" x14ac:dyDescent="0.25"/>
    <row r="7513" s="94" customFormat="1" x14ac:dyDescent="0.25"/>
    <row r="7514" s="94" customFormat="1" x14ac:dyDescent="0.25"/>
    <row r="7515" s="94" customFormat="1" x14ac:dyDescent="0.25"/>
    <row r="7516" s="94" customFormat="1" x14ac:dyDescent="0.25"/>
    <row r="7517" s="94" customFormat="1" x14ac:dyDescent="0.25"/>
    <row r="7518" s="94" customFormat="1" x14ac:dyDescent="0.25"/>
    <row r="7519" s="94" customFormat="1" x14ac:dyDescent="0.25"/>
    <row r="7520" s="94" customFormat="1" x14ac:dyDescent="0.25"/>
    <row r="7521" s="94" customFormat="1" x14ac:dyDescent="0.25"/>
    <row r="7522" s="94" customFormat="1" x14ac:dyDescent="0.25"/>
    <row r="7523" s="94" customFormat="1" x14ac:dyDescent="0.25"/>
    <row r="7524" s="94" customFormat="1" x14ac:dyDescent="0.25"/>
    <row r="7525" s="94" customFormat="1" x14ac:dyDescent="0.25"/>
    <row r="7526" s="94" customFormat="1" x14ac:dyDescent="0.25"/>
    <row r="7527" s="94" customFormat="1" x14ac:dyDescent="0.25"/>
    <row r="7528" s="94" customFormat="1" x14ac:dyDescent="0.25"/>
    <row r="7529" s="94" customFormat="1" x14ac:dyDescent="0.25"/>
    <row r="7530" s="94" customFormat="1" x14ac:dyDescent="0.25"/>
    <row r="7531" s="94" customFormat="1" x14ac:dyDescent="0.25"/>
    <row r="7532" s="94" customFormat="1" x14ac:dyDescent="0.25"/>
    <row r="7533" s="94" customFormat="1" x14ac:dyDescent="0.25"/>
    <row r="7534" s="94" customFormat="1" x14ac:dyDescent="0.25"/>
    <row r="7535" s="94" customFormat="1" x14ac:dyDescent="0.25"/>
    <row r="7536" s="94" customFormat="1" x14ac:dyDescent="0.25"/>
    <row r="7537" s="94" customFormat="1" x14ac:dyDescent="0.25"/>
    <row r="7538" s="94" customFormat="1" x14ac:dyDescent="0.25"/>
    <row r="7539" s="94" customFormat="1" x14ac:dyDescent="0.25"/>
    <row r="7540" s="94" customFormat="1" x14ac:dyDescent="0.25"/>
    <row r="7541" s="94" customFormat="1" x14ac:dyDescent="0.25"/>
    <row r="7542" s="94" customFormat="1" x14ac:dyDescent="0.25"/>
    <row r="7543" s="94" customFormat="1" x14ac:dyDescent="0.25"/>
    <row r="7544" s="94" customFormat="1" x14ac:dyDescent="0.25"/>
    <row r="7545" s="94" customFormat="1" x14ac:dyDescent="0.25"/>
    <row r="7546" s="94" customFormat="1" x14ac:dyDescent="0.25"/>
    <row r="7547" s="94" customFormat="1" x14ac:dyDescent="0.25"/>
    <row r="7548" s="94" customFormat="1" x14ac:dyDescent="0.25"/>
    <row r="7549" s="94" customFormat="1" x14ac:dyDescent="0.25"/>
    <row r="7550" s="94" customFormat="1" x14ac:dyDescent="0.25"/>
    <row r="7551" s="94" customFormat="1" x14ac:dyDescent="0.25"/>
    <row r="7552" s="94" customFormat="1" x14ac:dyDescent="0.25"/>
    <row r="7553" s="94" customFormat="1" x14ac:dyDescent="0.25"/>
    <row r="7554" s="94" customFormat="1" x14ac:dyDescent="0.25"/>
    <row r="7555" s="94" customFormat="1" x14ac:dyDescent="0.25"/>
    <row r="7556" s="94" customFormat="1" x14ac:dyDescent="0.25"/>
    <row r="7557" s="94" customFormat="1" x14ac:dyDescent="0.25"/>
    <row r="7558" s="94" customFormat="1" x14ac:dyDescent="0.25"/>
    <row r="7559" s="94" customFormat="1" x14ac:dyDescent="0.25"/>
    <row r="7560" s="94" customFormat="1" x14ac:dyDescent="0.25"/>
    <row r="7561" s="94" customFormat="1" x14ac:dyDescent="0.25"/>
    <row r="7562" s="94" customFormat="1" x14ac:dyDescent="0.25"/>
    <row r="7563" s="94" customFormat="1" x14ac:dyDescent="0.25"/>
    <row r="7564" s="94" customFormat="1" x14ac:dyDescent="0.25"/>
    <row r="7565" s="94" customFormat="1" x14ac:dyDescent="0.25"/>
    <row r="7566" s="94" customFormat="1" x14ac:dyDescent="0.25"/>
    <row r="7567" s="94" customFormat="1" x14ac:dyDescent="0.25"/>
    <row r="7568" s="94" customFormat="1" x14ac:dyDescent="0.25"/>
    <row r="7569" s="94" customFormat="1" x14ac:dyDescent="0.25"/>
    <row r="7570" s="94" customFormat="1" x14ac:dyDescent="0.25"/>
    <row r="7571" s="94" customFormat="1" x14ac:dyDescent="0.25"/>
    <row r="7572" s="94" customFormat="1" x14ac:dyDescent="0.25"/>
    <row r="7573" s="94" customFormat="1" x14ac:dyDescent="0.25"/>
    <row r="7574" s="94" customFormat="1" x14ac:dyDescent="0.25"/>
    <row r="7575" s="94" customFormat="1" x14ac:dyDescent="0.25"/>
    <row r="7576" s="94" customFormat="1" x14ac:dyDescent="0.25"/>
    <row r="7577" s="94" customFormat="1" x14ac:dyDescent="0.25"/>
    <row r="7578" s="94" customFormat="1" x14ac:dyDescent="0.25"/>
    <row r="7579" s="94" customFormat="1" x14ac:dyDescent="0.25"/>
    <row r="7580" s="94" customFormat="1" x14ac:dyDescent="0.25"/>
    <row r="7581" s="94" customFormat="1" x14ac:dyDescent="0.25"/>
    <row r="7582" s="94" customFormat="1" x14ac:dyDescent="0.25"/>
    <row r="7583" s="94" customFormat="1" x14ac:dyDescent="0.25"/>
    <row r="7584" s="94" customFormat="1" x14ac:dyDescent="0.25"/>
    <row r="7585" s="94" customFormat="1" x14ac:dyDescent="0.25"/>
    <row r="7586" s="94" customFormat="1" x14ac:dyDescent="0.25"/>
    <row r="7587" s="94" customFormat="1" x14ac:dyDescent="0.25"/>
    <row r="7588" s="94" customFormat="1" x14ac:dyDescent="0.25"/>
    <row r="7589" s="94" customFormat="1" x14ac:dyDescent="0.25"/>
    <row r="7590" s="94" customFormat="1" x14ac:dyDescent="0.25"/>
    <row r="7591" s="94" customFormat="1" x14ac:dyDescent="0.25"/>
    <row r="7592" s="94" customFormat="1" x14ac:dyDescent="0.25"/>
    <row r="7593" s="94" customFormat="1" x14ac:dyDescent="0.25"/>
    <row r="7594" s="94" customFormat="1" x14ac:dyDescent="0.25"/>
    <row r="7595" s="94" customFormat="1" x14ac:dyDescent="0.25"/>
    <row r="7596" s="94" customFormat="1" x14ac:dyDescent="0.25"/>
    <row r="7597" s="94" customFormat="1" x14ac:dyDescent="0.25"/>
    <row r="7598" s="94" customFormat="1" x14ac:dyDescent="0.25"/>
    <row r="7599" s="94" customFormat="1" x14ac:dyDescent="0.25"/>
    <row r="7600" s="94" customFormat="1" x14ac:dyDescent="0.25"/>
    <row r="7601" s="94" customFormat="1" x14ac:dyDescent="0.25"/>
    <row r="7602" s="94" customFormat="1" x14ac:dyDescent="0.25"/>
    <row r="7603" s="94" customFormat="1" x14ac:dyDescent="0.25"/>
    <row r="7604" s="94" customFormat="1" x14ac:dyDescent="0.25"/>
    <row r="7605" s="94" customFormat="1" x14ac:dyDescent="0.25"/>
    <row r="7606" s="94" customFormat="1" x14ac:dyDescent="0.25"/>
    <row r="7607" s="94" customFormat="1" x14ac:dyDescent="0.25"/>
    <row r="7608" s="94" customFormat="1" x14ac:dyDescent="0.25"/>
    <row r="7609" s="94" customFormat="1" x14ac:dyDescent="0.25"/>
    <row r="7610" s="94" customFormat="1" x14ac:dyDescent="0.25"/>
    <row r="7611" s="94" customFormat="1" x14ac:dyDescent="0.25"/>
    <row r="7612" s="94" customFormat="1" x14ac:dyDescent="0.25"/>
    <row r="7613" s="94" customFormat="1" x14ac:dyDescent="0.25"/>
    <row r="7614" s="94" customFormat="1" x14ac:dyDescent="0.25"/>
    <row r="7615" s="94" customFormat="1" x14ac:dyDescent="0.25"/>
    <row r="7616" s="94" customFormat="1" x14ac:dyDescent="0.25"/>
    <row r="7617" s="94" customFormat="1" x14ac:dyDescent="0.25"/>
    <row r="7618" s="94" customFormat="1" x14ac:dyDescent="0.25"/>
    <row r="7619" s="94" customFormat="1" x14ac:dyDescent="0.25"/>
    <row r="7620" s="94" customFormat="1" x14ac:dyDescent="0.25"/>
    <row r="7621" s="94" customFormat="1" x14ac:dyDescent="0.25"/>
    <row r="7622" s="94" customFormat="1" x14ac:dyDescent="0.25"/>
    <row r="7623" s="94" customFormat="1" x14ac:dyDescent="0.25"/>
    <row r="7624" s="94" customFormat="1" x14ac:dyDescent="0.25"/>
    <row r="7625" s="94" customFormat="1" x14ac:dyDescent="0.25"/>
    <row r="7626" s="94" customFormat="1" x14ac:dyDescent="0.25"/>
    <row r="7627" s="94" customFormat="1" x14ac:dyDescent="0.25"/>
    <row r="7628" s="94" customFormat="1" x14ac:dyDescent="0.25"/>
    <row r="7629" s="94" customFormat="1" x14ac:dyDescent="0.25"/>
    <row r="7630" s="94" customFormat="1" x14ac:dyDescent="0.25"/>
    <row r="7631" s="94" customFormat="1" x14ac:dyDescent="0.25"/>
    <row r="7632" s="94" customFormat="1" x14ac:dyDescent="0.25"/>
    <row r="7633" spans="8:13" x14ac:dyDescent="0.25">
      <c r="I7633" s="94"/>
      <c r="J7633" s="94"/>
      <c r="K7633" s="94"/>
      <c r="L7633" s="94"/>
    </row>
    <row r="7634" spans="8:13" x14ac:dyDescent="0.25">
      <c r="I7634" s="94"/>
      <c r="J7634" s="94"/>
      <c r="K7634" s="94"/>
      <c r="L7634" s="94"/>
    </row>
    <row r="7635" spans="8:13" x14ac:dyDescent="0.25">
      <c r="I7635" s="94"/>
      <c r="J7635" s="94"/>
      <c r="K7635" s="94"/>
      <c r="L7635" s="94"/>
    </row>
    <row r="7636" spans="8:13" x14ac:dyDescent="0.25">
      <c r="I7636" s="94"/>
      <c r="J7636" s="94"/>
      <c r="K7636" s="94"/>
      <c r="L7636" s="94"/>
    </row>
    <row r="7637" spans="8:13" x14ac:dyDescent="0.25">
      <c r="I7637" s="94"/>
      <c r="J7637" s="94"/>
      <c r="K7637" s="94"/>
      <c r="L7637" s="94"/>
    </row>
    <row r="7638" spans="8:13" x14ac:dyDescent="0.25">
      <c r="I7638" s="94"/>
      <c r="J7638" s="94"/>
      <c r="K7638" s="94"/>
      <c r="L7638" s="94"/>
    </row>
    <row r="7639" spans="8:13" x14ac:dyDescent="0.25">
      <c r="I7639" s="94"/>
      <c r="J7639" s="94"/>
      <c r="K7639" s="94"/>
      <c r="L7639" s="94"/>
    </row>
    <row r="7640" spans="8:13" x14ac:dyDescent="0.25">
      <c r="I7640" s="94"/>
      <c r="J7640" s="94"/>
      <c r="K7640" s="94"/>
      <c r="L7640" s="94"/>
    </row>
    <row r="7641" spans="8:13" x14ac:dyDescent="0.25">
      <c r="I7641" s="94"/>
      <c r="J7641" s="94"/>
      <c r="K7641" s="94"/>
      <c r="L7641" s="94"/>
    </row>
    <row r="7642" spans="8:13" x14ac:dyDescent="0.25">
      <c r="I7642" s="94"/>
      <c r="J7642" s="94"/>
      <c r="K7642" s="94"/>
      <c r="L7642" s="94"/>
    </row>
    <row r="7643" spans="8:13" x14ac:dyDescent="0.25">
      <c r="I7643" s="94"/>
      <c r="J7643" s="94"/>
      <c r="K7643" s="94"/>
      <c r="L7643" s="94"/>
    </row>
    <row r="7644" spans="8:13" x14ac:dyDescent="0.25">
      <c r="I7644" s="94"/>
      <c r="J7644" s="94"/>
      <c r="K7644" s="94"/>
      <c r="L7644" s="94"/>
    </row>
    <row r="7645" spans="8:13" x14ac:dyDescent="0.25">
      <c r="I7645" s="94"/>
      <c r="J7645" s="94"/>
      <c r="K7645" s="94"/>
      <c r="L7645" s="94"/>
    </row>
    <row r="7646" spans="8:13" x14ac:dyDescent="0.25">
      <c r="I7646" s="94"/>
      <c r="J7646" s="94"/>
      <c r="K7646" s="94"/>
      <c r="L7646" s="94"/>
    </row>
    <row r="7647" spans="8:13" x14ac:dyDescent="0.25">
      <c r="I7647" s="94"/>
      <c r="J7647" s="94"/>
      <c r="K7647" s="94"/>
      <c r="L7647" s="94"/>
    </row>
    <row r="7648" spans="8:13" x14ac:dyDescent="0.25">
      <c r="H7648" s="150"/>
      <c r="I7648" s="150"/>
      <c r="J7648" s="150"/>
      <c r="K7648" s="150"/>
      <c r="L7648" s="150"/>
      <c r="M7648" s="150"/>
    </row>
  </sheetData>
  <mergeCells count="52">
    <mergeCell ref="G13:M13"/>
    <mergeCell ref="A3:M3"/>
    <mergeCell ref="A6:A7"/>
    <mergeCell ref="B6:C6"/>
    <mergeCell ref="D6:G6"/>
    <mergeCell ref="H6:H7"/>
    <mergeCell ref="I6:I7"/>
    <mergeCell ref="A8:I8"/>
    <mergeCell ref="A9:I9"/>
    <mergeCell ref="C10:I10"/>
    <mergeCell ref="E11:I11"/>
    <mergeCell ref="F12:I12"/>
    <mergeCell ref="J6:M6"/>
    <mergeCell ref="G32:I32"/>
    <mergeCell ref="H14:M14"/>
    <mergeCell ref="E16:I16"/>
    <mergeCell ref="F17:I17"/>
    <mergeCell ref="G18:I18"/>
    <mergeCell ref="H19:I19"/>
    <mergeCell ref="C23:I23"/>
    <mergeCell ref="E24:I24"/>
    <mergeCell ref="F25:I25"/>
    <mergeCell ref="G26:I26"/>
    <mergeCell ref="E30:I30"/>
    <mergeCell ref="F31:I31"/>
    <mergeCell ref="F66:I66"/>
    <mergeCell ref="H33:I33"/>
    <mergeCell ref="F40:I40"/>
    <mergeCell ref="G41:I41"/>
    <mergeCell ref="H42:I42"/>
    <mergeCell ref="E45:I45"/>
    <mergeCell ref="F46:I46"/>
    <mergeCell ref="E51:I51"/>
    <mergeCell ref="F52:I52"/>
    <mergeCell ref="G53:I53"/>
    <mergeCell ref="A63:I63"/>
    <mergeCell ref="C64:I64"/>
    <mergeCell ref="G101:M101"/>
    <mergeCell ref="H102:M102"/>
    <mergeCell ref="H7648:M7648"/>
    <mergeCell ref="E94:I94"/>
    <mergeCell ref="F95:M95"/>
    <mergeCell ref="G96:M96"/>
    <mergeCell ref="H97:M97"/>
    <mergeCell ref="E99:I99"/>
    <mergeCell ref="F100:M100"/>
    <mergeCell ref="F88:I88"/>
    <mergeCell ref="G67:I67"/>
    <mergeCell ref="E70:I70"/>
    <mergeCell ref="F71:I71"/>
    <mergeCell ref="A80:I80"/>
    <mergeCell ref="C81:I81"/>
  </mergeCells>
  <pageMargins left="0.7" right="0.7" top="0.75" bottom="0.75" header="0.3" footer="0.3"/>
  <pageSetup paperSize="9" scale="3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hav. 1-1</vt:lpstr>
      <vt:lpstr>hav. 1-2</vt:lpstr>
      <vt:lpstr>hav. 1-3</vt:lpstr>
      <vt:lpstr>hav. 1-4</vt:lpstr>
      <vt:lpstr>hav. 1-5</vt:lpstr>
      <vt:lpstr>'hav. 1-1'!Print_Area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Arpine Yolchyan</dc:creator>
  <cp:lastModifiedBy>Arpine Yolchyan</cp:lastModifiedBy>
  <cp:lastPrinted>2024-12-26T06:48:06Z</cp:lastPrinted>
  <dcterms:created xsi:type="dcterms:W3CDTF">2024-12-10T05:23:24Z</dcterms:created>
  <dcterms:modified xsi:type="dcterms:W3CDTF">2024-12-26T10:35:10Z</dcterms:modified>
</cp:coreProperties>
</file>