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budgetorg\Revenue\SHARING\2025 BUDGET\կայքի համար\օրենքի հավելվածներ\"/>
    </mc:Choice>
  </mc:AlternateContent>
  <bookViews>
    <workbookView xWindow="0" yWindow="0" windowWidth="28800" windowHeight="11805"/>
  </bookViews>
  <sheets>
    <sheet name="2025 bnapahpanakan subvenci (2" sheetId="8" r:id="rId1"/>
  </sheets>
  <definedNames>
    <definedName name="_xlnm.Print_Area" localSheetId="0">'2025 bnapahpanakan subvenci (2'!$A$1:$D$71</definedName>
    <definedName name="_xlnm.Print_Titles" localSheetId="0">'2025 bnapahpanakan subvenci (2'!$7:$8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1" i="8" l="1"/>
  <c r="C66" i="8"/>
  <c r="C64" i="8" s="1"/>
  <c r="D24" i="8"/>
  <c r="C71" i="8"/>
  <c r="D69" i="8"/>
  <c r="C69" i="8"/>
  <c r="C67" i="8" s="1"/>
  <c r="D64" i="8"/>
  <c r="C58" i="8"/>
  <c r="C56" i="8" s="1"/>
  <c r="D56" i="8"/>
  <c r="C55" i="8"/>
  <c r="C53" i="8" s="1"/>
  <c r="D53" i="8"/>
  <c r="C47" i="8"/>
  <c r="C45" i="8" s="1"/>
  <c r="C43" i="8" s="1"/>
  <c r="D45" i="8"/>
  <c r="D43" i="8" s="1"/>
  <c r="C42" i="8"/>
  <c r="C40" i="8" s="1"/>
  <c r="C38" i="8" s="1"/>
  <c r="D40" i="8"/>
  <c r="D38" i="8" s="1"/>
  <c r="C29" i="8"/>
  <c r="C27" i="8" s="1"/>
  <c r="D27" i="8"/>
  <c r="D59" i="8" l="1"/>
  <c r="D67" i="8"/>
  <c r="C21" i="8"/>
  <c r="C19" i="8" s="1"/>
  <c r="D19" i="8"/>
  <c r="C18" i="8"/>
  <c r="C16" i="8" s="1"/>
  <c r="D16" i="8"/>
  <c r="C15" i="8"/>
  <c r="C13" i="8" s="1"/>
  <c r="D13" i="8"/>
  <c r="C63" i="8"/>
  <c r="C61" i="8" s="1"/>
  <c r="C59" i="8" s="1"/>
  <c r="C26" i="8"/>
  <c r="C24" i="8" s="1"/>
  <c r="C22" i="8" s="1"/>
  <c r="D22" i="8"/>
  <c r="C52" i="8"/>
  <c r="C50" i="8" s="1"/>
  <c r="C48" i="8" s="1"/>
  <c r="D50" i="8"/>
  <c r="C37" i="8"/>
  <c r="C35" i="8" s="1"/>
  <c r="D35" i="8"/>
  <c r="C34" i="8"/>
  <c r="C32" i="8" s="1"/>
  <c r="D32" i="8"/>
  <c r="D48" i="8" l="1"/>
  <c r="C30" i="8"/>
  <c r="D11" i="8"/>
  <c r="D9" i="8" s="1"/>
  <c r="C11" i="8"/>
  <c r="D30" i="8"/>
  <c r="C9" i="8" l="1"/>
</calcChain>
</file>

<file path=xl/sharedStrings.xml><?xml version="1.0" encoding="utf-8"?>
<sst xmlns="http://schemas.openxmlformats.org/spreadsheetml/2006/main" count="73" uniqueCount="50">
  <si>
    <t>NN</t>
  </si>
  <si>
    <t>Համայնքի անվանումը</t>
  </si>
  <si>
    <t>այդ թվում`</t>
  </si>
  <si>
    <t>Կապիտալ սուբվենցիաներ համայնքներին</t>
  </si>
  <si>
    <t xml:space="preserve">հազար դրամներով </t>
  </si>
  <si>
    <t>Ցանկ</t>
  </si>
  <si>
    <t>ԸՆԴԱՄԵՆԸ</t>
  </si>
  <si>
    <t>ՀՀ ԼՈՌՈՒ ՄԱՐԶ</t>
  </si>
  <si>
    <t>ՀՀ ՍՅՈՒՆԻՔԻ ՄԱՐԶ</t>
  </si>
  <si>
    <t>Կապան համայնք</t>
  </si>
  <si>
    <t>այդ թվում` ըստ բյուջետային ծախսերի տնտեսագիտական դասակարգման հոդվածների</t>
  </si>
  <si>
    <t>ՀՀ ԱՐԱՐԱՏԻ ՄԱՐԶ</t>
  </si>
  <si>
    <t xml:space="preserve"> Ալավերդի համայնք</t>
  </si>
  <si>
    <t>Ստեփանավան համայնք</t>
  </si>
  <si>
    <t>ՀՀ ՇԻՐԱԿԻ ՄԱՐԶ</t>
  </si>
  <si>
    <t>Գյումրի համայնք</t>
  </si>
  <si>
    <t>«Հայաստանի Հանրապետության 2025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 բաշխումն ըստ համայնքների</t>
  </si>
  <si>
    <t>ՀՀ ԿՈՏԱՅՔԻ ՄԱՐԶ</t>
  </si>
  <si>
    <t>այդ թվում՝</t>
  </si>
  <si>
    <t>Աբովյան համայնք</t>
  </si>
  <si>
    <t>Աբովյան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</si>
  <si>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Հրազդան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</si>
  <si>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Չարենցավան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</si>
  <si>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Հրազդան համայնք</t>
  </si>
  <si>
    <t>Չարենցավան համայնք</t>
  </si>
  <si>
    <t>Գյումրի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</si>
  <si>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Արթիկ համայնք</t>
  </si>
  <si>
    <t>Արթիկ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</si>
  <si>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ՀՀ ԱՐՄԱՎԻՐԻ ՄԱՐԶ</t>
  </si>
  <si>
    <t>Մեծամոր համայնք</t>
  </si>
  <si>
    <t>Ալավերդի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</si>
  <si>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Ստեփանավան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</si>
  <si>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Մեծամոր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</si>
  <si>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ՀՀ ԱՐԱԳԱԾՈՏՆԻ ՄԱՐԶ</t>
  </si>
  <si>
    <t>Թալին համայնք</t>
  </si>
  <si>
    <t>Թալին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</si>
  <si>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Կապան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</si>
  <si>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Մեղրի համայնք</t>
  </si>
  <si>
    <t>Մեղրի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</si>
  <si>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Քաջարան համայնք</t>
  </si>
  <si>
    <t>Արարատ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</si>
  <si>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Մասիս համայնք</t>
  </si>
  <si>
    <t>Արարատ համայնք</t>
  </si>
  <si>
    <t>Մասիս համայնքի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</si>
  <si>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ԵՐԵՎԱՆ ՔԱՂԱՔ</t>
  </si>
  <si>
    <t>Երևան քաղաք</t>
  </si>
  <si>
    <t>Երևան քաղաքի 2025 թվականի բնապահպանական  ծրագրով նախատեսված միջոցառումների իրականացման առաջնայնությունները և դրանց ֆինանսավորման համամասնությունները ծրագիր</t>
  </si>
  <si>
    <t>Հավելված N 1</t>
  </si>
  <si>
    <t>Աղյուսակ N 7.1</t>
  </si>
  <si>
    <t>Ընդամենը,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</si>
</sst>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_);_(* \(#,##0.0\);_(* &quot;-&quot;??_);_(@_)"/>
    <numFmt numFmtId="165" formatCode="_(* #,##0.0_);_(* \(#,##0.0\);_(* &quot;-&quot;?_);_(@_)"/>
    <numFmt numFmtId="166" formatCode="#,##0.0"/>
  </numFmts>
  <fonts count="7" x14ac:knownFonts="1">
    <font>
      <sz val="10"/>
      <name val="Arial"/>
    </font>
    <font>
      <sz val="10"/>
      <name val="Arial"/>
      <family val="2"/>
    </font>
    <font>
      <sz val="11"/>
      <name val="Times Armenian"/>
      <family val="1"/>
    </font>
    <font>
      <sz val="10"/>
      <name val="Arial"/>
      <family val="2"/>
    </font>
    <font>
      <sz val="11"/>
      <color theme="1"/>
      <name val="GHEA Grapalat"/>
      <family val="3"/>
    </font>
    <font>
      <i/>
      <sz val="11"/>
      <color theme="1"/>
      <name val="GHEA Grapalat"/>
      <family val="3"/>
    </font>
    <font>
      <b/>
      <sz val="11"/>
      <color theme="1"/>
      <name val="GHEA Grapalat"/>
      <family val="3"/>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0" fontId="2" fillId="0" borderId="0"/>
  </cellStyleXfs>
  <cellXfs count="39">
    <xf numFmtId="0" fontId="0" fillId="0" borderId="0" xfId="0"/>
    <xf numFmtId="166" fontId="4" fillId="0" borderId="0" xfId="0" applyNumberFormat="1"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3" applyFont="1" applyAlignment="1">
      <alignment horizontal="center" vertical="center" wrapText="1"/>
    </xf>
    <xf numFmtId="0" fontId="5" fillId="0" borderId="0" xfId="0" applyFont="1" applyAlignment="1">
      <alignment horizontal="left" vertical="center"/>
    </xf>
    <xf numFmtId="165" fontId="4" fillId="2" borderId="1" xfId="4" applyNumberFormat="1" applyFont="1" applyFill="1" applyBorder="1" applyAlignment="1">
      <alignment horizontal="center" vertical="center" wrapText="1"/>
    </xf>
    <xf numFmtId="166" fontId="4" fillId="0" borderId="1" xfId="0" applyNumberFormat="1" applyFont="1" applyBorder="1" applyAlignment="1">
      <alignment horizontal="center" vertical="center"/>
    </xf>
    <xf numFmtId="0" fontId="6" fillId="2" borderId="1" xfId="0" applyFont="1" applyFill="1" applyBorder="1" applyAlignment="1">
      <alignment horizontal="left" vertical="center" wrapText="1"/>
    </xf>
    <xf numFmtId="164" fontId="6" fillId="0" borderId="1" xfId="1" applyNumberFormat="1" applyFont="1" applyFill="1" applyBorder="1" applyAlignment="1">
      <alignment horizontal="right" vertical="center" wrapText="1"/>
    </xf>
    <xf numFmtId="43" fontId="4" fillId="0" borderId="0" xfId="0" applyNumberFormat="1" applyFont="1" applyAlignment="1">
      <alignment vertical="center"/>
    </xf>
    <xf numFmtId="0" fontId="4" fillId="0" borderId="1" xfId="0" applyFont="1" applyBorder="1" applyAlignment="1">
      <alignment horizontal="left" vertical="center" wrapText="1"/>
    </xf>
    <xf numFmtId="3" fontId="6" fillId="0" borderId="1" xfId="0" applyNumberFormat="1" applyFont="1" applyBorder="1" applyAlignment="1">
      <alignment horizontal="center" vertical="center"/>
    </xf>
    <xf numFmtId="164" fontId="6" fillId="3" borderId="1" xfId="1" applyNumberFormat="1" applyFont="1" applyFill="1" applyBorder="1" applyAlignment="1">
      <alignment horizontal="right" vertical="center" wrapText="1"/>
    </xf>
    <xf numFmtId="166" fontId="6" fillId="0" borderId="1" xfId="0" applyNumberFormat="1" applyFont="1" applyBorder="1" applyAlignment="1">
      <alignment horizontal="center" vertical="center"/>
    </xf>
    <xf numFmtId="0" fontId="4" fillId="0" borderId="1" xfId="0" applyFont="1" applyBorder="1" applyAlignment="1">
      <alignment horizontal="right" vertical="center"/>
    </xf>
    <xf numFmtId="0" fontId="4" fillId="3" borderId="1" xfId="0" applyFont="1" applyFill="1" applyBorder="1" applyAlignment="1">
      <alignment horizontal="left" vertical="center" wrapText="1"/>
    </xf>
    <xf numFmtId="164" fontId="4" fillId="3" borderId="1" xfId="1" applyNumberFormat="1" applyFont="1" applyFill="1" applyBorder="1" applyAlignment="1">
      <alignment horizontal="right" vertical="center" wrapText="1"/>
    </xf>
    <xf numFmtId="0" fontId="6" fillId="0" borderId="1" xfId="0" applyFont="1" applyBorder="1" applyAlignment="1">
      <alignment horizontal="left" vertical="center" wrapText="1"/>
    </xf>
    <xf numFmtId="166" fontId="4" fillId="0" borderId="1" xfId="0" applyNumberFormat="1" applyFont="1" applyBorder="1" applyAlignment="1">
      <alignment horizontal="center" vertical="center" wrapText="1"/>
    </xf>
    <xf numFmtId="164" fontId="4" fillId="0" borderId="1" xfId="1" applyNumberFormat="1" applyFont="1" applyFill="1" applyBorder="1" applyAlignment="1">
      <alignment horizontal="right" vertical="center" wrapText="1"/>
    </xf>
    <xf numFmtId="166" fontId="6" fillId="0" borderId="1" xfId="0" quotePrefix="1" applyNumberFormat="1" applyFont="1" applyBorder="1" applyAlignment="1">
      <alignment horizontal="center" vertical="center" wrapText="1"/>
    </xf>
    <xf numFmtId="164" fontId="4" fillId="0" borderId="1" xfId="1" applyNumberFormat="1" applyFont="1" applyFill="1" applyBorder="1" applyAlignment="1">
      <alignment horizontal="right" vertical="center"/>
    </xf>
    <xf numFmtId="43" fontId="4" fillId="3" borderId="0" xfId="0" applyNumberFormat="1" applyFont="1" applyFill="1" applyAlignment="1">
      <alignment vertical="center"/>
    </xf>
    <xf numFmtId="0" fontId="4" fillId="3" borderId="0" xfId="0" applyFont="1" applyFill="1" applyAlignment="1">
      <alignment vertical="center"/>
    </xf>
    <xf numFmtId="0" fontId="6" fillId="3" borderId="0" xfId="0" applyFont="1" applyFill="1" applyAlignment="1">
      <alignment vertical="center"/>
    </xf>
    <xf numFmtId="164" fontId="4" fillId="0" borderId="0" xfId="0" applyNumberFormat="1" applyFont="1" applyAlignment="1">
      <alignment vertical="center"/>
    </xf>
    <xf numFmtId="0" fontId="6" fillId="0" borderId="0" xfId="0" applyFont="1" applyAlignment="1">
      <alignment vertical="center"/>
    </xf>
    <xf numFmtId="165" fontId="4" fillId="0" borderId="0" xfId="0" applyNumberFormat="1" applyFont="1" applyAlignment="1">
      <alignment vertical="center"/>
    </xf>
    <xf numFmtId="0" fontId="5" fillId="0" borderId="0" xfId="0" applyFont="1" applyAlignment="1">
      <alignment horizontal="right" vertical="center"/>
    </xf>
    <xf numFmtId="0" fontId="4" fillId="0" borderId="0" xfId="0" applyFont="1" applyAlignment="1">
      <alignment horizontal="center" vertical="center"/>
    </xf>
    <xf numFmtId="165" fontId="4" fillId="0" borderId="1" xfId="4" applyNumberFormat="1" applyFont="1" applyBorder="1" applyAlignment="1">
      <alignment horizontal="center" vertical="center" wrapText="1"/>
    </xf>
    <xf numFmtId="0" fontId="6" fillId="0" borderId="1"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166"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165" fontId="4" fillId="0" borderId="1" xfId="4" applyNumberFormat="1" applyFont="1" applyBorder="1" applyAlignment="1">
      <alignment horizontal="center" vertical="center" wrapText="1"/>
    </xf>
  </cellXfs>
  <cellStyles count="5">
    <cellStyle name="Comma" xfId="1" builtinId="3"/>
    <cellStyle name="Normal" xfId="0" builtinId="0"/>
    <cellStyle name="Normal 2" xfId="2"/>
    <cellStyle name="Normal 4" xfId="3"/>
    <cellStyle name="Normal_Book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1"/>
  <sheetViews>
    <sheetView tabSelected="1" zoomScale="98" zoomScaleNormal="98" zoomScaleSheetLayoutView="100" workbookViewId="0">
      <selection activeCell="A2" sqref="A2"/>
    </sheetView>
  </sheetViews>
  <sheetFormatPr defaultRowHeight="16.5" x14ac:dyDescent="0.2"/>
  <cols>
    <col min="1" max="1" width="7.28515625" style="1" customWidth="1"/>
    <col min="2" max="2" width="60" style="2" customWidth="1"/>
    <col min="3" max="3" width="28.85546875" style="2" customWidth="1"/>
    <col min="4" max="4" width="28.140625" style="2" customWidth="1"/>
    <col min="5" max="5" width="13.85546875" style="2" bestFit="1" customWidth="1"/>
    <col min="6" max="16384" width="9.140625" style="2"/>
  </cols>
  <sheetData>
    <row r="1" spans="1:5" x14ac:dyDescent="0.2">
      <c r="D1" s="3" t="s">
        <v>47</v>
      </c>
    </row>
    <row r="2" spans="1:5" x14ac:dyDescent="0.2">
      <c r="D2" s="3" t="s">
        <v>48</v>
      </c>
    </row>
    <row r="3" spans="1:5" x14ac:dyDescent="0.2">
      <c r="A3" s="34" t="s">
        <v>5</v>
      </c>
      <c r="B3" s="34"/>
      <c r="C3" s="34"/>
      <c r="D3" s="34"/>
    </row>
    <row r="4" spans="1:5" ht="90" customHeight="1" x14ac:dyDescent="0.2">
      <c r="A4" s="35" t="s">
        <v>16</v>
      </c>
      <c r="B4" s="35"/>
      <c r="C4" s="35"/>
      <c r="D4" s="35"/>
      <c r="E4" s="4"/>
    </row>
    <row r="5" spans="1:5" x14ac:dyDescent="0.2">
      <c r="B5" s="5"/>
    </row>
    <row r="6" spans="1:5" ht="20.25" customHeight="1" x14ac:dyDescent="0.2">
      <c r="B6" s="5"/>
      <c r="D6" s="29" t="s">
        <v>4</v>
      </c>
    </row>
    <row r="7" spans="1:5" ht="82.5" x14ac:dyDescent="0.2">
      <c r="A7" s="36" t="s">
        <v>0</v>
      </c>
      <c r="B7" s="37" t="s">
        <v>1</v>
      </c>
      <c r="C7" s="38" t="s">
        <v>49</v>
      </c>
      <c r="D7" s="6" t="s">
        <v>10</v>
      </c>
    </row>
    <row r="8" spans="1:5" ht="49.5" x14ac:dyDescent="0.2">
      <c r="A8" s="36"/>
      <c r="B8" s="37"/>
      <c r="C8" s="38"/>
      <c r="D8" s="31" t="s">
        <v>3</v>
      </c>
    </row>
    <row r="9" spans="1:5" x14ac:dyDescent="0.2">
      <c r="A9" s="7"/>
      <c r="B9" s="8" t="s">
        <v>6</v>
      </c>
      <c r="C9" s="9">
        <f>+C11+C22+C30+C38+C43+C48+C59+C67</f>
        <v>1046076.4000000001</v>
      </c>
      <c r="D9" s="9">
        <f>+D11+D22+D30+D38+D43+D48+D59+D67</f>
        <v>1046076.4000000001</v>
      </c>
      <c r="E9" s="10"/>
    </row>
    <row r="10" spans="1:5" x14ac:dyDescent="0.2">
      <c r="A10" s="7"/>
      <c r="B10" s="11" t="s">
        <v>2</v>
      </c>
      <c r="C10" s="9"/>
      <c r="D10" s="9"/>
    </row>
    <row r="11" spans="1:5" x14ac:dyDescent="0.2">
      <c r="A11" s="12">
        <v>1</v>
      </c>
      <c r="B11" s="32" t="s">
        <v>17</v>
      </c>
      <c r="C11" s="13">
        <f>C13+C16+C19</f>
        <v>36500.600000000006</v>
      </c>
      <c r="D11" s="13">
        <f>D13+D16+D19</f>
        <v>36500.600000000006</v>
      </c>
      <c r="E11" s="10"/>
    </row>
    <row r="12" spans="1:5" x14ac:dyDescent="0.2">
      <c r="A12" s="14"/>
      <c r="B12" s="33" t="s">
        <v>18</v>
      </c>
      <c r="C12" s="15"/>
      <c r="D12" s="15"/>
    </row>
    <row r="13" spans="1:5" x14ac:dyDescent="0.2">
      <c r="A13" s="14">
        <v>1.1000000000000001</v>
      </c>
      <c r="B13" s="32" t="s">
        <v>19</v>
      </c>
      <c r="C13" s="13">
        <f>C15</f>
        <v>23317</v>
      </c>
      <c r="D13" s="13">
        <f>D15</f>
        <v>23317</v>
      </c>
    </row>
    <row r="14" spans="1:5" x14ac:dyDescent="0.2">
      <c r="A14" s="14"/>
      <c r="B14" s="33" t="s">
        <v>18</v>
      </c>
      <c r="C14" s="15"/>
      <c r="D14" s="15"/>
    </row>
    <row r="15" spans="1:5" ht="66" x14ac:dyDescent="0.2">
      <c r="A15" s="30"/>
      <c r="B15" s="16" t="s">
        <v>20</v>
      </c>
      <c r="C15" s="17">
        <f>+D15</f>
        <v>23317</v>
      </c>
      <c r="D15" s="17">
        <v>23317</v>
      </c>
    </row>
    <row r="16" spans="1:5" x14ac:dyDescent="0.2">
      <c r="A16" s="14">
        <v>1.2</v>
      </c>
      <c r="B16" s="16" t="s">
        <v>23</v>
      </c>
      <c r="C16" s="13">
        <f>C18</f>
        <v>3076.9</v>
      </c>
      <c r="D16" s="13">
        <f>D18</f>
        <v>3076.9</v>
      </c>
    </row>
    <row r="17" spans="1:5" x14ac:dyDescent="0.2">
      <c r="A17" s="14"/>
      <c r="B17" s="33" t="s">
        <v>18</v>
      </c>
      <c r="C17" s="15"/>
      <c r="D17" s="15"/>
    </row>
    <row r="18" spans="1:5" ht="66" x14ac:dyDescent="0.2">
      <c r="A18" s="30"/>
      <c r="B18" s="16" t="s">
        <v>21</v>
      </c>
      <c r="C18" s="17">
        <f>+D18</f>
        <v>3076.9</v>
      </c>
      <c r="D18" s="17">
        <v>3076.9</v>
      </c>
    </row>
    <row r="19" spans="1:5" x14ac:dyDescent="0.2">
      <c r="A19" s="14">
        <v>1.3</v>
      </c>
      <c r="B19" s="16" t="s">
        <v>24</v>
      </c>
      <c r="C19" s="13">
        <f>C21</f>
        <v>10106.700000000001</v>
      </c>
      <c r="D19" s="13">
        <f>D21</f>
        <v>10106.700000000001</v>
      </c>
    </row>
    <row r="20" spans="1:5" x14ac:dyDescent="0.2">
      <c r="A20" s="14"/>
      <c r="B20" s="33" t="s">
        <v>18</v>
      </c>
      <c r="C20" s="15"/>
      <c r="D20" s="15"/>
    </row>
    <row r="21" spans="1:5" ht="66" x14ac:dyDescent="0.2">
      <c r="A21" s="14"/>
      <c r="B21" s="16" t="s">
        <v>22</v>
      </c>
      <c r="C21" s="17">
        <f>+D21</f>
        <v>10106.700000000001</v>
      </c>
      <c r="D21" s="17">
        <v>10106.700000000001</v>
      </c>
    </row>
    <row r="22" spans="1:5" x14ac:dyDescent="0.2">
      <c r="A22" s="12">
        <v>2</v>
      </c>
      <c r="B22" s="18" t="s">
        <v>14</v>
      </c>
      <c r="C22" s="9">
        <f>+C24+C27</f>
        <v>5344.5</v>
      </c>
      <c r="D22" s="9">
        <f>+D24+D27</f>
        <v>5344.5</v>
      </c>
      <c r="E22" s="10"/>
    </row>
    <row r="23" spans="1:5" x14ac:dyDescent="0.2">
      <c r="A23" s="19"/>
      <c r="B23" s="16" t="s">
        <v>2</v>
      </c>
      <c r="C23" s="20"/>
      <c r="D23" s="20"/>
    </row>
    <row r="24" spans="1:5" x14ac:dyDescent="0.2">
      <c r="A24" s="21">
        <v>2.1</v>
      </c>
      <c r="B24" s="18" t="s">
        <v>15</v>
      </c>
      <c r="C24" s="9">
        <f>+C26</f>
        <v>1575</v>
      </c>
      <c r="D24" s="9">
        <f>+D26</f>
        <v>1575</v>
      </c>
    </row>
    <row r="25" spans="1:5" x14ac:dyDescent="0.2">
      <c r="A25" s="19"/>
      <c r="B25" s="11" t="s">
        <v>2</v>
      </c>
      <c r="C25" s="22"/>
      <c r="D25" s="22"/>
    </row>
    <row r="26" spans="1:5" ht="66" x14ac:dyDescent="0.2">
      <c r="A26" s="19"/>
      <c r="B26" s="11" t="s">
        <v>25</v>
      </c>
      <c r="C26" s="20">
        <f>+D26</f>
        <v>1575</v>
      </c>
      <c r="D26" s="20">
        <v>1575</v>
      </c>
    </row>
    <row r="27" spans="1:5" x14ac:dyDescent="0.2">
      <c r="A27" s="21">
        <v>2.2000000000000002</v>
      </c>
      <c r="B27" s="11" t="s">
        <v>26</v>
      </c>
      <c r="C27" s="9">
        <f>+C29</f>
        <v>3769.5</v>
      </c>
      <c r="D27" s="9">
        <f>+D29</f>
        <v>3769.5</v>
      </c>
    </row>
    <row r="28" spans="1:5" x14ac:dyDescent="0.2">
      <c r="A28" s="7"/>
      <c r="B28" s="11" t="s">
        <v>18</v>
      </c>
      <c r="C28" s="22"/>
      <c r="D28" s="22"/>
    </row>
    <row r="29" spans="1:5" ht="66" x14ac:dyDescent="0.2">
      <c r="A29" s="7"/>
      <c r="B29" s="11" t="s">
        <v>27</v>
      </c>
      <c r="C29" s="20">
        <f>+D29</f>
        <v>3769.5</v>
      </c>
      <c r="D29" s="20">
        <v>3769.5</v>
      </c>
    </row>
    <row r="30" spans="1:5" s="24" customFormat="1" x14ac:dyDescent="0.2">
      <c r="A30" s="12">
        <v>3</v>
      </c>
      <c r="B30" s="18" t="s">
        <v>7</v>
      </c>
      <c r="C30" s="9">
        <f>C32+C35</f>
        <v>169937.7</v>
      </c>
      <c r="D30" s="9">
        <f>D32+D35</f>
        <v>169937.7</v>
      </c>
      <c r="E30" s="23"/>
    </row>
    <row r="31" spans="1:5" s="24" customFormat="1" x14ac:dyDescent="0.2">
      <c r="A31" s="7"/>
      <c r="B31" s="11" t="s">
        <v>2</v>
      </c>
      <c r="C31" s="9"/>
      <c r="D31" s="22"/>
    </row>
    <row r="32" spans="1:5" s="25" customFormat="1" x14ac:dyDescent="0.2">
      <c r="A32" s="21">
        <v>3.1</v>
      </c>
      <c r="B32" s="18" t="s">
        <v>12</v>
      </c>
      <c r="C32" s="9">
        <f>C34</f>
        <v>169105.7</v>
      </c>
      <c r="D32" s="9">
        <f>SUM(D34:D34)</f>
        <v>169105.7</v>
      </c>
    </row>
    <row r="33" spans="1:5" s="24" customFormat="1" x14ac:dyDescent="0.2">
      <c r="A33" s="7"/>
      <c r="B33" s="11" t="s">
        <v>2</v>
      </c>
      <c r="C33" s="9"/>
      <c r="D33" s="22"/>
    </row>
    <row r="34" spans="1:5" s="24" customFormat="1" ht="66" x14ac:dyDescent="0.2">
      <c r="A34" s="7"/>
      <c r="B34" s="11" t="s">
        <v>30</v>
      </c>
      <c r="C34" s="20">
        <f>+D34</f>
        <v>169105.7</v>
      </c>
      <c r="D34" s="20">
        <v>169105.7</v>
      </c>
    </row>
    <row r="35" spans="1:5" s="25" customFormat="1" x14ac:dyDescent="0.2">
      <c r="A35" s="21">
        <v>3.2</v>
      </c>
      <c r="B35" s="18" t="s">
        <v>13</v>
      </c>
      <c r="C35" s="9">
        <f>C37</f>
        <v>832</v>
      </c>
      <c r="D35" s="9">
        <f>SUM(D37:D37)</f>
        <v>832</v>
      </c>
    </row>
    <row r="36" spans="1:5" s="24" customFormat="1" x14ac:dyDescent="0.2">
      <c r="A36" s="7"/>
      <c r="B36" s="11" t="s">
        <v>2</v>
      </c>
      <c r="C36" s="9"/>
      <c r="D36" s="22"/>
    </row>
    <row r="37" spans="1:5" s="24" customFormat="1" ht="66" x14ac:dyDescent="0.2">
      <c r="A37" s="7"/>
      <c r="B37" s="11" t="s">
        <v>31</v>
      </c>
      <c r="C37" s="20">
        <f>+D37</f>
        <v>832</v>
      </c>
      <c r="D37" s="20">
        <v>832</v>
      </c>
    </row>
    <row r="38" spans="1:5" x14ac:dyDescent="0.2">
      <c r="A38" s="12">
        <v>4</v>
      </c>
      <c r="B38" s="18" t="s">
        <v>28</v>
      </c>
      <c r="C38" s="9">
        <f>SUM(C40)</f>
        <v>10050</v>
      </c>
      <c r="D38" s="9">
        <f>SUM(D40)</f>
        <v>10050</v>
      </c>
      <c r="E38" s="26"/>
    </row>
    <row r="39" spans="1:5" x14ac:dyDescent="0.2">
      <c r="A39" s="19"/>
      <c r="B39" s="11" t="s">
        <v>2</v>
      </c>
      <c r="C39" s="20"/>
      <c r="D39" s="20"/>
    </row>
    <row r="40" spans="1:5" s="27" customFormat="1" x14ac:dyDescent="0.2">
      <c r="A40" s="21">
        <v>4.0999999999999996</v>
      </c>
      <c r="B40" s="18" t="s">
        <v>29</v>
      </c>
      <c r="C40" s="9">
        <f>C42</f>
        <v>10050</v>
      </c>
      <c r="D40" s="9">
        <f>D42</f>
        <v>10050</v>
      </c>
    </row>
    <row r="41" spans="1:5" x14ac:dyDescent="0.2">
      <c r="A41" s="19"/>
      <c r="B41" s="11" t="s">
        <v>2</v>
      </c>
      <c r="C41" s="22"/>
      <c r="D41" s="22"/>
    </row>
    <row r="42" spans="1:5" ht="66" x14ac:dyDescent="0.2">
      <c r="A42" s="19"/>
      <c r="B42" s="11" t="s">
        <v>32</v>
      </c>
      <c r="C42" s="20">
        <f>+D42</f>
        <v>10050</v>
      </c>
      <c r="D42" s="20">
        <v>10050</v>
      </c>
    </row>
    <row r="43" spans="1:5" s="24" customFormat="1" x14ac:dyDescent="0.2">
      <c r="A43" s="12">
        <v>5</v>
      </c>
      <c r="B43" s="18" t="s">
        <v>33</v>
      </c>
      <c r="C43" s="9">
        <f>C45</f>
        <v>5000</v>
      </c>
      <c r="D43" s="9">
        <f>D45</f>
        <v>5000</v>
      </c>
    </row>
    <row r="44" spans="1:5" s="24" customFormat="1" x14ac:dyDescent="0.2">
      <c r="A44" s="7"/>
      <c r="B44" s="11" t="s">
        <v>2</v>
      </c>
      <c r="C44" s="9"/>
      <c r="D44" s="22"/>
    </row>
    <row r="45" spans="1:5" s="25" customFormat="1" x14ac:dyDescent="0.2">
      <c r="A45" s="21">
        <v>5.0999999999999996</v>
      </c>
      <c r="B45" s="18" t="s">
        <v>34</v>
      </c>
      <c r="C45" s="9">
        <f>C47</f>
        <v>5000</v>
      </c>
      <c r="D45" s="9">
        <f>D47</f>
        <v>5000</v>
      </c>
    </row>
    <row r="46" spans="1:5" s="24" customFormat="1" x14ac:dyDescent="0.2">
      <c r="A46" s="7"/>
      <c r="B46" s="11" t="s">
        <v>2</v>
      </c>
      <c r="C46" s="9"/>
      <c r="D46" s="22"/>
    </row>
    <row r="47" spans="1:5" s="24" customFormat="1" ht="66" x14ac:dyDescent="0.2">
      <c r="A47" s="7"/>
      <c r="B47" s="11" t="s">
        <v>35</v>
      </c>
      <c r="C47" s="20">
        <f>+D47</f>
        <v>5000</v>
      </c>
      <c r="D47" s="20">
        <v>5000</v>
      </c>
    </row>
    <row r="48" spans="1:5" x14ac:dyDescent="0.2">
      <c r="A48" s="12">
        <v>6</v>
      </c>
      <c r="B48" s="18" t="s">
        <v>8</v>
      </c>
      <c r="C48" s="9">
        <f>+C50+C53+C56</f>
        <v>631355</v>
      </c>
      <c r="D48" s="9">
        <f>+D50+D53+D56</f>
        <v>631355</v>
      </c>
      <c r="E48" s="28"/>
    </row>
    <row r="49" spans="1:5" x14ac:dyDescent="0.2">
      <c r="A49" s="19"/>
      <c r="B49" s="11" t="s">
        <v>2</v>
      </c>
      <c r="C49" s="20"/>
      <c r="D49" s="20"/>
    </row>
    <row r="50" spans="1:5" s="27" customFormat="1" x14ac:dyDescent="0.2">
      <c r="A50" s="21">
        <v>6.1</v>
      </c>
      <c r="B50" s="18" t="s">
        <v>9</v>
      </c>
      <c r="C50" s="9">
        <f>C52</f>
        <v>233298.5</v>
      </c>
      <c r="D50" s="9">
        <f>D52</f>
        <v>233298.5</v>
      </c>
    </row>
    <row r="51" spans="1:5" x14ac:dyDescent="0.2">
      <c r="A51" s="19"/>
      <c r="B51" s="11" t="s">
        <v>2</v>
      </c>
      <c r="C51" s="22"/>
      <c r="D51" s="22"/>
    </row>
    <row r="52" spans="1:5" ht="66" x14ac:dyDescent="0.2">
      <c r="A52" s="19"/>
      <c r="B52" s="11" t="s">
        <v>36</v>
      </c>
      <c r="C52" s="20">
        <f>+D52</f>
        <v>233298.5</v>
      </c>
      <c r="D52" s="20">
        <v>233298.5</v>
      </c>
    </row>
    <row r="53" spans="1:5" s="27" customFormat="1" x14ac:dyDescent="0.2">
      <c r="A53" s="21">
        <v>6.2</v>
      </c>
      <c r="B53" s="18" t="s">
        <v>37</v>
      </c>
      <c r="C53" s="9">
        <f>C55</f>
        <v>125441.3</v>
      </c>
      <c r="D53" s="9">
        <f>D55</f>
        <v>125441.3</v>
      </c>
    </row>
    <row r="54" spans="1:5" x14ac:dyDescent="0.2">
      <c r="A54" s="19"/>
      <c r="B54" s="11" t="s">
        <v>2</v>
      </c>
      <c r="C54" s="22"/>
      <c r="D54" s="22"/>
    </row>
    <row r="55" spans="1:5" ht="66" x14ac:dyDescent="0.2">
      <c r="A55" s="19"/>
      <c r="B55" s="11" t="s">
        <v>38</v>
      </c>
      <c r="C55" s="20">
        <f>+D55</f>
        <v>125441.3</v>
      </c>
      <c r="D55" s="20">
        <v>125441.3</v>
      </c>
    </row>
    <row r="56" spans="1:5" s="27" customFormat="1" x14ac:dyDescent="0.2">
      <c r="A56" s="21">
        <v>6.3</v>
      </c>
      <c r="B56" s="18" t="s">
        <v>39</v>
      </c>
      <c r="C56" s="9">
        <f>C58</f>
        <v>272615.2</v>
      </c>
      <c r="D56" s="9">
        <f>D58</f>
        <v>272615.2</v>
      </c>
    </row>
    <row r="57" spans="1:5" x14ac:dyDescent="0.2">
      <c r="A57" s="19"/>
      <c r="B57" s="11" t="s">
        <v>2</v>
      </c>
      <c r="C57" s="22"/>
      <c r="D57" s="22"/>
    </row>
    <row r="58" spans="1:5" ht="66" x14ac:dyDescent="0.2">
      <c r="A58" s="19"/>
      <c r="B58" s="11" t="s">
        <v>38</v>
      </c>
      <c r="C58" s="20">
        <f>+D58</f>
        <v>272615.2</v>
      </c>
      <c r="D58" s="20">
        <v>272615.2</v>
      </c>
    </row>
    <row r="59" spans="1:5" s="24" customFormat="1" x14ac:dyDescent="0.2">
      <c r="A59" s="12">
        <v>7</v>
      </c>
      <c r="B59" s="18" t="s">
        <v>11</v>
      </c>
      <c r="C59" s="9">
        <f>+C61+C64</f>
        <v>86828.299999999988</v>
      </c>
      <c r="D59" s="9">
        <f>+D61+D64</f>
        <v>86828.299999999988</v>
      </c>
      <c r="E59" s="23"/>
    </row>
    <row r="60" spans="1:5" s="24" customFormat="1" x14ac:dyDescent="0.2">
      <c r="A60" s="7"/>
      <c r="B60" s="11" t="s">
        <v>2</v>
      </c>
      <c r="C60" s="9"/>
      <c r="D60" s="22"/>
    </row>
    <row r="61" spans="1:5" s="25" customFormat="1" x14ac:dyDescent="0.2">
      <c r="A61" s="21">
        <v>7.1</v>
      </c>
      <c r="B61" s="18" t="s">
        <v>42</v>
      </c>
      <c r="C61" s="9">
        <f>C63</f>
        <v>65054.7</v>
      </c>
      <c r="D61" s="9">
        <f>D63</f>
        <v>65054.7</v>
      </c>
    </row>
    <row r="62" spans="1:5" s="24" customFormat="1" x14ac:dyDescent="0.2">
      <c r="A62" s="7"/>
      <c r="B62" s="11" t="s">
        <v>2</v>
      </c>
      <c r="C62" s="9"/>
      <c r="D62" s="22"/>
    </row>
    <row r="63" spans="1:5" s="24" customFormat="1" ht="66" x14ac:dyDescent="0.2">
      <c r="A63" s="7"/>
      <c r="B63" s="11" t="s">
        <v>40</v>
      </c>
      <c r="C63" s="20">
        <f>+D63</f>
        <v>65054.7</v>
      </c>
      <c r="D63" s="20">
        <v>65054.7</v>
      </c>
    </row>
    <row r="64" spans="1:5" x14ac:dyDescent="0.2">
      <c r="A64" s="21">
        <v>7.2</v>
      </c>
      <c r="B64" s="18" t="s">
        <v>41</v>
      </c>
      <c r="C64" s="9">
        <f>C66</f>
        <v>21773.599999999999</v>
      </c>
      <c r="D64" s="9">
        <f>D66</f>
        <v>21773.599999999999</v>
      </c>
    </row>
    <row r="65" spans="1:5" x14ac:dyDescent="0.2">
      <c r="A65" s="7"/>
      <c r="B65" s="11" t="s">
        <v>2</v>
      </c>
      <c r="C65" s="9"/>
      <c r="D65" s="22"/>
    </row>
    <row r="66" spans="1:5" ht="66" x14ac:dyDescent="0.2">
      <c r="A66" s="7"/>
      <c r="B66" s="11" t="s">
        <v>43</v>
      </c>
      <c r="C66" s="20">
        <f>+D66</f>
        <v>21773.599999999999</v>
      </c>
      <c r="D66" s="20">
        <v>21773.599999999999</v>
      </c>
    </row>
    <row r="67" spans="1:5" x14ac:dyDescent="0.2">
      <c r="A67" s="12">
        <v>8</v>
      </c>
      <c r="B67" s="18" t="s">
        <v>44</v>
      </c>
      <c r="C67" s="9">
        <f>+C69+C72</f>
        <v>101060.3</v>
      </c>
      <c r="D67" s="9">
        <f>+D69+D72</f>
        <v>101060.3</v>
      </c>
      <c r="E67" s="26"/>
    </row>
    <row r="68" spans="1:5" x14ac:dyDescent="0.2">
      <c r="A68" s="7"/>
      <c r="B68" s="11" t="s">
        <v>2</v>
      </c>
      <c r="C68" s="9"/>
      <c r="D68" s="22"/>
    </row>
    <row r="69" spans="1:5" x14ac:dyDescent="0.2">
      <c r="A69" s="21">
        <v>8.1</v>
      </c>
      <c r="B69" s="18" t="s">
        <v>45</v>
      </c>
      <c r="C69" s="9">
        <f>C71</f>
        <v>101060.3</v>
      </c>
      <c r="D69" s="9">
        <f>D71</f>
        <v>101060.3</v>
      </c>
    </row>
    <row r="70" spans="1:5" x14ac:dyDescent="0.2">
      <c r="A70" s="7"/>
      <c r="B70" s="11" t="s">
        <v>2</v>
      </c>
      <c r="C70" s="9"/>
      <c r="D70" s="22"/>
    </row>
    <row r="71" spans="1:5" ht="66" x14ac:dyDescent="0.2">
      <c r="A71" s="7"/>
      <c r="B71" s="11" t="s">
        <v>46</v>
      </c>
      <c r="C71" s="20">
        <f>+D71</f>
        <v>101060.3</v>
      </c>
      <c r="D71" s="20">
        <v>101060.3</v>
      </c>
    </row>
  </sheetData>
  <mergeCells count="5">
    <mergeCell ref="A3:D3"/>
    <mergeCell ref="A4:D4"/>
    <mergeCell ref="A7:A8"/>
    <mergeCell ref="B7:B8"/>
    <mergeCell ref="C7:C8"/>
  </mergeCells>
  <printOptions horizontalCentered="1"/>
  <pageMargins left="0.23622047244094491" right="0.23622047244094491" top="0.35433070866141736" bottom="0.36" header="0.31496062992125984" footer="0.19685039370078741"/>
  <pageSetup paperSize="9" scale="81" firstPageNumber="140" orientation="portrait" useFirstPageNumber="1" verticalDpi="4294967294"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2025 bnapahpanakan subvenci (2</vt:lpstr>
      <vt:lpstr>'2025 bnapahpanakan subvenci (2'!Print_Area</vt:lpstr>
      <vt:lpstr>'2025 bnapahpanakan subvenci (2'!Print_Titles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Arpine Yolchyan</cp:lastModifiedBy>
  <cp:lastPrinted>2024-12-05T11:12:00Z</cp:lastPrinted>
  <dcterms:created xsi:type="dcterms:W3CDTF">1996-10-14T23:33:28Z</dcterms:created>
  <dcterms:modified xsi:type="dcterms:W3CDTF">2024-12-05T11:12:04Z</dcterms:modified>
</cp:coreProperties>
</file>